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workbookProtection workbookAlgorithmName="SHA-512" workbookHashValue="ZoHRHpbdZ7muJr7fYJ8OZD7m9GKPLpPxdn8E0bLyCW9XOQTUj9znvminoe/Mu2WqH/LJJYHm95dxc+5+kdjSdg==" workbookSpinCount="100000" workbookSaltValue="L/IAUtDnM5L9e8Tb18+5LQ==" lockStructure="1"/>
  <bookViews>
    <workbookView xWindow="0" yWindow="0" windowWidth="25200" windowHeight="11085" activeTab="0"/>
  </bookViews>
  <sheets>
    <sheet name="Losuj" sheetId="1" r:id="rId1"/>
    <sheet name="Kierunki" sheetId="2" state="hidden" r:id="rId2"/>
    <sheet name="Pytania_Bud" sheetId="4" state="hidden" r:id="rId3"/>
    <sheet name="Pytania_Arch" sheetId="10" state="hidden" r:id="rId4"/>
    <sheet name="Pytania_IS" sheetId="3" state="hidden" r:id="rId5"/>
    <sheet name="Pytania_IGW" sheetId="5" state="hidden" r:id="rId6"/>
    <sheet name="Pytania_OS" sheetId="6" state="hidden" r:id="rId7"/>
    <sheet name="Pytania_RME" sheetId="7" state="hidden" r:id="rId8"/>
    <sheet name="Pytania_WM" sheetId="9" state="hidden" r:id="rId9"/>
  </sheets>
  <definedNames>
    <definedName name="_dla_kogo">'Losuj'!$G$5</definedName>
    <definedName name="_kierunki">'Kierunki'!$B$4:$B$21</definedName>
    <definedName name="_kierunki_nr">'Kierunki'!$B$4:$F$21</definedName>
    <definedName name="_nr_los">'Losuj'!$C$3</definedName>
    <definedName name="_pytania_Arch">'Pytania_Arch'!$C$14:$E$125</definedName>
    <definedName name="_pytania_Arch_ile">'Pytania_Arch'!$C$5:$E$8</definedName>
    <definedName name="_pytania_Arch_nr">'Pytania_Arch'!$D$14:$E$125</definedName>
    <definedName name="_pytania_Bud">'Pytania_Bud'!$C$14:$E$125</definedName>
    <definedName name="_pytania_Bud_ile">'Pytania_Bud'!$C$5:$E$9</definedName>
    <definedName name="_pytania_Bud_nr">'Pytania_Bud'!$D$14:$E$125</definedName>
    <definedName name="_pytania_IGW">'Pytania_IGW'!$C$14:$E$125</definedName>
    <definedName name="_pytania_IGW_ile">'Pytania_IGW'!$C$5:$E$7</definedName>
    <definedName name="_pytania_IGW_nr">'Pytania_IGW'!$D$14:$F$125</definedName>
    <definedName name="_pytania_IS">'Pytania_IS'!$C$14:$E$120</definedName>
    <definedName name="_pytania_IS_ile">'Pytania_IS'!$C$5:$E$10</definedName>
    <definedName name="_pytania_IS_nr">'Pytania_IS'!$D$14:$E$120</definedName>
    <definedName name="_pytania_OS">'Pytania_OS'!$C$14:$E$125</definedName>
    <definedName name="_pytania_OS_ile">'Pytania_OS'!$C$5:$E$7</definedName>
    <definedName name="_pytania_OS_nr">'Pytania_OS'!$D$14:$E$125</definedName>
    <definedName name="_pytania_RME">'Pytania_RME'!$C$14:$E$125</definedName>
    <definedName name="_pytania_RME_ile">'Pytania_RME'!$C$5:$E$6</definedName>
    <definedName name="_pytania_RME_nr">'Pytania_RME'!$D$14:$E$125</definedName>
    <definedName name="_pytania_WM">'Pytania_WM'!$C$14:$E$64</definedName>
    <definedName name="_pytania_WM_ile">'Pytania_WM'!$C$5:$E$6</definedName>
    <definedName name="_pytania_WM_nr">'Pytania_WM'!$D$14:$E$125</definedName>
  </definedNames>
  <calcPr calcId="152511" iterate="1" iterateCount="1" iterateDelta="0.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<sst xmlns="http://schemas.openxmlformats.org/spreadsheetml/2006/main" count="1742" uniqueCount="720">
  <si>
    <t>Lp</t>
  </si>
  <si>
    <t>Treść pytań</t>
  </si>
  <si>
    <t>Liczba pytań</t>
  </si>
  <si>
    <t>Zastosowanie drewna we współczesnym budownictwie.</t>
  </si>
  <si>
    <t>Beton jako tworzywo budowlane, skład i podstawowe cechy.</t>
  </si>
  <si>
    <t>Pokrycia dachowe.</t>
  </si>
  <si>
    <t>Schody, rozwiązania przestrzenne i konstrukcyjne.</t>
  </si>
  <si>
    <t>Współczynnik przewodzenia ciepła przez przegrody budowlane.</t>
  </si>
  <si>
    <t>Momenty bezwładności oraz wzory Steinera.</t>
  </si>
  <si>
    <t>Kratownice, metody wyznaczania sił w kratownicy.</t>
  </si>
  <si>
    <t>Metoda elementów skończonych dla belek.</t>
  </si>
  <si>
    <t>Sformułować hipotezy wytrzymałościowe.</t>
  </si>
  <si>
    <t>Stan graniczny nośności i użytkowania.</t>
  </si>
  <si>
    <t xml:space="preserve">Naprężenia w belkach zginanych. </t>
  </si>
  <si>
    <t>Siły przekrojowe w belkach.</t>
  </si>
  <si>
    <t>Wymień czynności i materiały geodezyjne konieczne do zrealizowania inwestycji z zakresu budownictwa np. przyłącza wodociągowego.</t>
  </si>
  <si>
    <t>Jakie metody geodezyjne mogą być stosowane do wyznaczania wielkości osiadania lub wypiętrzania budowli.</t>
  </si>
  <si>
    <t>Omów typy połączeń i metody ich projektowania występujących w konstrukcjach stalowych</t>
  </si>
  <si>
    <t>Ugięcie dopuszczalne i jego wpływ na projektowanie konstrukcji.</t>
  </si>
  <si>
    <t>Stężenia w konstrukcjach stalowych.</t>
  </si>
  <si>
    <t>Wyjaśnij pojęcie „parcie hydrostatyczne cieczy”</t>
  </si>
  <si>
    <t>Jakie prawo określa prędkość filtracji wód gruntowych w strefie nasyconej gruntu i w jakich warunkach obowiązuje?</t>
  </si>
  <si>
    <t>Od czego zależy współczynnik oporów liniowych w przewodach?</t>
  </si>
  <si>
    <t>Wymień warunki projektowania budowli wodnych narzucone klasą budowli.</t>
  </si>
  <si>
    <t>Wymień rodzaje zamknięć budowli wodnych.</t>
  </si>
  <si>
    <t>Wymień elementy konstrukcyjne jazów ruchomych.</t>
  </si>
  <si>
    <t>Wymień warunki sprawdzane w ocenie stateczności budowli wodnych.</t>
  </si>
  <si>
    <t>Wymień przepływy wykorzystywane w obliczeniach budowli wodnych.</t>
  </si>
  <si>
    <t>Co to jest i do czego służy krzywa natężenia przepływu?</t>
  </si>
  <si>
    <t>Co rozumiemy pod pojęciem bilansu wodnego?</t>
  </si>
  <si>
    <t>Jaka jest różnica pomiędzy Systemem Informacji Przestrzennej a Systemem Informacji o Terenie?</t>
  </si>
  <si>
    <t>Do czego służy metoda analogii hydrologicznej?</t>
  </si>
  <si>
    <t>Co to jest teledetekcja? Podaj wybrany przykład jej zastosowania w budownictwie.</t>
  </si>
  <si>
    <t>Podaj definicje i funkcje bazy danych.</t>
  </si>
  <si>
    <t>Scharakteryzuj metody pomiaru wilgotności ośrodków porowatych.</t>
  </si>
  <si>
    <t>Omów równania przepływu wody w ośrodkach porowatych.</t>
  </si>
  <si>
    <t>Scharakteryzuj właściwości termiczne ośrodków porowatych.</t>
  </si>
  <si>
    <t>Wymienić metody i urządzenia odwadniające.</t>
  </si>
  <si>
    <t xml:space="preserve">Podać typy i funkcje studzienek drenarskich oraz zasady ich stosowania. </t>
  </si>
  <si>
    <t>Wymienić przyczyny niewłaściwego funkcjonowania urządzeń drenarskich i wskazać stosowane środki zaradcze.</t>
  </si>
  <si>
    <t>Podaj miejsce i cel Ocen Oddziaływania na Środowisko w procesie inwestycyjnym.</t>
  </si>
  <si>
    <t>Podaj kryteria oceny oddziaływania planowanych zamierzeń budowlanych na środowisko.</t>
  </si>
  <si>
    <t>Wady i zalety pali prefabrykowanych.</t>
  </si>
  <si>
    <t>Jak rozumiesz pojęcia: grunt dobrze i źle uziarniony?</t>
  </si>
  <si>
    <t>Typy skrzyżowań dróg.</t>
  </si>
  <si>
    <t>Co rozumiesz pod pojęciem „grunty słabe”?</t>
  </si>
  <si>
    <t>Na czym polega geotechniczny odbiór wykopu fundamentowego?</t>
  </si>
  <si>
    <t>Sposoby posadowienia budowli.</t>
  </si>
  <si>
    <t>Rodzaje fundamentów bezpośrednich.</t>
  </si>
  <si>
    <t>Rodzaje pali ze względu na współpracę z podłożem.</t>
  </si>
  <si>
    <t>Rodzaje dokumentacji wymaganych do ustalania geotechnicznych warunków posadowienia dla obiektów budowlanych w pierwszej, drugiej i trzeciej kategorii geotechnicznej.</t>
  </si>
  <si>
    <t>Na podstawie, jakich parametrów można przeprowadzić jakościową ocenę przydatności gruntów do posadawiania budowli?</t>
  </si>
  <si>
    <t>Rodzaje i wykorzystanie ścian szczelinowych.</t>
  </si>
  <si>
    <t>Na podstawie, jakich parametrów można określić wysadzinowość gruntów? Jak można się przed nią zabezpieczyć?</t>
  </si>
  <si>
    <t xml:space="preserve">Etapy rozpoznania podłoża przy projektowaniu inwestycji drogowej. </t>
  </si>
  <si>
    <t>Obciążenia uwzględniane przy obliczaniu posadowień budowli.</t>
  </si>
  <si>
    <t xml:space="preserve">Czynniki decydujące o zakresie badań podłoża budowli. </t>
  </si>
  <si>
    <t>Metody zagęszczania mieszanki betonowej.</t>
  </si>
  <si>
    <t>Zadania i klasyfikacja deskowań.</t>
  </si>
  <si>
    <t xml:space="preserve">Wymień rodzaje kosztorysów. </t>
  </si>
  <si>
    <t>Dla jakich celów sporządza się dokumentację geologiczno-inżynierską.</t>
  </si>
  <si>
    <t>Jak zmienia się ciśnienie hydrostatyczne w nieruchomej cieczy o ciężarze objętościowym  wraz z głębokością?</t>
  </si>
  <si>
    <t>Budownictwo inż.</t>
  </si>
  <si>
    <t>Wybierz kierunek/stopień:</t>
  </si>
  <si>
    <t>Wymień i omów rozwiązania konstrukcyjne wlotów upustów stokowych.</t>
  </si>
  <si>
    <t xml:space="preserve"> </t>
  </si>
  <si>
    <t>Losowanie: naciśncij F9</t>
  </si>
  <si>
    <t>Ogólne/Spec</t>
  </si>
  <si>
    <t>O</t>
  </si>
  <si>
    <t>S</t>
  </si>
  <si>
    <t>Liczba pyt. O</t>
  </si>
  <si>
    <t>Liczba pyt. S</t>
  </si>
  <si>
    <t>_pytania_Bud2_B1</t>
  </si>
  <si>
    <t>II część od pyt.</t>
  </si>
  <si>
    <t>_dla_kogo</t>
  </si>
  <si>
    <t>_kierunki</t>
  </si>
  <si>
    <t>_kierunki_nr</t>
  </si>
  <si>
    <t>_nr_los</t>
  </si>
  <si>
    <t>_pytania_Bud1</t>
  </si>
  <si>
    <t>Uwaga!</t>
  </si>
  <si>
    <t>Zgodnie z zakresem _kierunki_nr należy ustawić nazwy</t>
  </si>
  <si>
    <t>dla każdego zestawu pytań:</t>
  </si>
  <si>
    <t>_ile_pytan &amp; 2 kol _kierunki_nr</t>
  </si>
  <si>
    <t>_ile_pytan &amp; 2 kol _kierunki_nr &amp; _cz2pocz</t>
  </si>
  <si>
    <t>_pytania_ &amp; 2 kol _kierunki_nr</t>
  </si>
  <si>
    <t>_pytania_Bud2_B2</t>
  </si>
  <si>
    <t>1 Pytanie specjalizacyjne geotechnika</t>
  </si>
  <si>
    <t>2 Pytanie specjalizacyjne geotechnika</t>
  </si>
  <si>
    <t>3 Pytanie specjalizacyjne geotechnika</t>
  </si>
  <si>
    <t>4 Pytanie specjalizacyjne geotechnika</t>
  </si>
  <si>
    <t>5 Pytanie specjalizacyjne geotechnika</t>
  </si>
  <si>
    <t>6 Pytanie specjalizacyjne geotechnika</t>
  </si>
  <si>
    <t>7 Pytanie specjalizacyjne geotechnika</t>
  </si>
  <si>
    <t>8 Pytanie specjalizacyjne geotechnika</t>
  </si>
  <si>
    <t>9 Pytanie specjalizacyjne geotechnika</t>
  </si>
  <si>
    <t>10 Pytanie specjalizacyjne geotechnika</t>
  </si>
  <si>
    <t>11 Pytanie specjalizacyjne geotechnika</t>
  </si>
  <si>
    <t>12 Pytanie specjalizacyjne geotechnika</t>
  </si>
  <si>
    <t>13 Pytanie specjalizacyjne geotechnika</t>
  </si>
  <si>
    <t>14 Pytanie specjalizacyjne geotechnika</t>
  </si>
  <si>
    <t>15 Pytanie specjalizacyjne geotechnika</t>
  </si>
  <si>
    <t>16 Pytanie specjalizacyjne geotechnika</t>
  </si>
  <si>
    <t>17 Pytanie specjalizacyjne geotechnika</t>
  </si>
  <si>
    <t>18 Pytanie specjalizacyjne geotechnika</t>
  </si>
  <si>
    <t>19 Pytanie specjalizacyjne geotechnika</t>
  </si>
  <si>
    <t>20 Pytanie specjalizacyjne geotechnika</t>
  </si>
  <si>
    <t>21 Pytanie specjalizacyjne geotechnika</t>
  </si>
  <si>
    <t>22 Pytanie specjalizacyjne geotechnika</t>
  </si>
  <si>
    <t>23 Pytanie specjalizacyjne geotechnika</t>
  </si>
  <si>
    <t>24 Pytanie specjalizacyjne geotechnika</t>
  </si>
  <si>
    <t>_pytania_Bud2_B3</t>
  </si>
  <si>
    <t>1 Pytanie specjalizacyjne budownictwo hydrotechniczne</t>
  </si>
  <si>
    <t>2 Pytanie specjalizacyjne budownictwo hydrotechniczne</t>
  </si>
  <si>
    <t>3 Pytanie specjalizacyjne budownictwo hydrotechniczne</t>
  </si>
  <si>
    <t>4 Pytanie specjalizacyjne budownictwo hydrotechniczne</t>
  </si>
  <si>
    <t>5 Pytanie specjalizacyjne budownictwo hydrotechniczne</t>
  </si>
  <si>
    <t>6 Pytanie specjalizacyjne budownictwo hydrotechniczne</t>
  </si>
  <si>
    <t>7 Pytanie specjalizacyjne budownictwo hydrotechniczne</t>
  </si>
  <si>
    <t>8 Pytanie specjalizacyjne budownictwo hydrotechniczne</t>
  </si>
  <si>
    <t>9 Pytanie specjalizacyjne budownictwo hydrotechniczne</t>
  </si>
  <si>
    <t>10 Pytanie specjalizacyjne budownictwo hydrotechniczne</t>
  </si>
  <si>
    <t>11 Pytanie specjalizacyjne budownictwo hydrotechniczne</t>
  </si>
  <si>
    <t>12 Pytanie specjalizacyjne budownictwo hydrotechniczne</t>
  </si>
  <si>
    <t>13 Pytanie specjalizacyjne budownictwo hydrotechniczne</t>
  </si>
  <si>
    <t>14 Pytanie specjalizacyjne budownictwo hydrotechniczne</t>
  </si>
  <si>
    <t>15 Pytanie specjalizacyjne budownictwo hydrotechniczne</t>
  </si>
  <si>
    <t>16 Pytanie specjalizacyjne budownictwo hydrotechniczne</t>
  </si>
  <si>
    <t>17 Pytanie specjalizacyjne budownictwo hydrotechniczne</t>
  </si>
  <si>
    <t>18 Pytanie specjalizacyjne budownictwo hydrotechniczne</t>
  </si>
  <si>
    <t>19 Pytanie specjalizacyjne budownictwo hydrotechniczne</t>
  </si>
  <si>
    <t>20 Pytanie specjalizacyjne budownictwo hydrotechniczne</t>
  </si>
  <si>
    <t>21 Pytanie specjalizacyjne budownictwo hydrotechniczne</t>
  </si>
  <si>
    <t>22 Pytanie specjalizacyjne budownictwo hydrotechniczne</t>
  </si>
  <si>
    <t>23 Pytanie specjalizacyjne budownictwo hydrotechniczne</t>
  </si>
  <si>
    <t>24 Pytanie specjalizacyjne budownictwo hydrotechniczne</t>
  </si>
  <si>
    <t>25 Pytanie specjalizacyjne budownictwo hydrotechniczne</t>
  </si>
  <si>
    <t>26 Pytanie specjalizacyjne budownictwo hydrotechniczne</t>
  </si>
  <si>
    <t>27 Pytanie specjalizacyjne budownictwo hydrotechniczne</t>
  </si>
  <si>
    <t>Pytanie specjalizacyjne</t>
  </si>
  <si>
    <t>Pytanie kierunkowe</t>
  </si>
  <si>
    <t>Budownictwo mgr B1. Konstrukcje budowlane</t>
  </si>
  <si>
    <t>Budownictwo mgr B2. Geotechnika</t>
  </si>
  <si>
    <t>Budownictwo mgr B3. Budownictwo hydrotechniczne</t>
  </si>
  <si>
    <t>Używane nazwy</t>
  </si>
  <si>
    <r>
      <t xml:space="preserve">Jak zmienia się ciśnienie hydrostatyczne w nieruchomej cieczy o ciężarze objętościowym  </t>
    </r>
    <r>
      <rPr>
        <sz val="11"/>
        <color theme="1"/>
        <rFont val="Calibri"/>
        <family val="2"/>
      </rPr>
      <t>γ</t>
    </r>
    <r>
      <rPr>
        <sz val="19.6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wraz z głębokością?</t>
    </r>
  </si>
  <si>
    <t>Nr pyt.</t>
  </si>
  <si>
    <t>Inżynieria środ. mgr A1 Inżynieria sanitarna</t>
  </si>
  <si>
    <t>Inżynieria środ. mgr A2 Inżynieria wodna</t>
  </si>
  <si>
    <t>Inżynieria środ. mgr A3 Geoinżynieria środowiskowa</t>
  </si>
  <si>
    <t>Inżynieria środ. mgr A4 Ekoinżynieria</t>
  </si>
  <si>
    <t>Wymień i omów główne krzywe wykorzystywane w analizach hydroenergetycznych.</t>
  </si>
  <si>
    <t>Która z form azotu mineralnego jest formą mobilną w środowisku glebowym i dlaczego?</t>
  </si>
  <si>
    <t>Scharakteryzuj warunki redukcyjne w zbiornikach wodnych.  Wymień formy mineralne azotu i siarki występujące w tych warunkach.</t>
  </si>
  <si>
    <t>Jakie formy tlenu związanego mogą występować w zbiornikach naturalnych ?</t>
  </si>
  <si>
    <t>Co to są jednostkowe koszty całkowite? W jakim celu się je wylicza i do czego służą? Omów na wybranym przykładzie przedsiębiorstwa z branży wodno-kanalizacyjnej.</t>
  </si>
  <si>
    <t>Omów sposoby ustalania oraz rodzaje taryf za wodę.</t>
  </si>
  <si>
    <t>Scharakteryzuj koszty stałe i zmienne w przedsiębiorstwie. Omów na wybranym przykładzie przedsiębiorstwa z branży wodno-kanalizacyjnej.</t>
  </si>
  <si>
    <t>Omów etapy identyfikacji terenów zanieczyszczonych.</t>
  </si>
  <si>
    <t>Przedstaw podział metod oczyszczania gruntów i wód gruntowych.</t>
  </si>
  <si>
    <t>Krótko scharakteryzuj nowoczesne techniki badań gruntów zanieczyszczonych in-situ.</t>
  </si>
  <si>
    <t>Jaki jest podział metod oczyszczania powietrza?</t>
  </si>
  <si>
    <t>Jakie wielkości charakteryzują falę akustyczną i w jakich jednostkach są one wyrażane?</t>
  </si>
  <si>
    <t>Jakie są metody ochrony przed hałasem?</t>
  </si>
  <si>
    <t>Jaki jest podział sieci monitorujących zanieczyszczenia powietrza ze względu na zadania i na czym polegają różnice tych zadań.</t>
  </si>
  <si>
    <t>Podaj definicję Państwowego Monitoringu Środowiska oraz wymień cele PMŚ.</t>
  </si>
  <si>
    <t>Przedstaw podstawowe struktury niezawodnościowe obiektu.</t>
  </si>
  <si>
    <t>Podaj definicję funkcji niezawodności.</t>
  </si>
  <si>
    <t>Omów metody eksperckie szacowania niezawodności.</t>
  </si>
  <si>
    <t>Wyjaśnij pojęcia: maksymalne wiarygodne wezbranie, przepływ dozwolony, przepływ dopuszczalny.</t>
  </si>
  <si>
    <t>Wymień dokumenty planistyczne, których obowiązek opracowania nakłada Dyrektywa Powodziowa  2007/60/WE z dn. 23.IX.2007 r.</t>
  </si>
  <si>
    <t>Omów proces transformacji fali wezbraniowej przez zbiornik ze swobodnym (niesterowanym) odpływem.</t>
  </si>
  <si>
    <t>W jaki sposób poprzez planowanie przestrzenne jest realizowana idea zrównoważonego rozwoju?</t>
  </si>
  <si>
    <t>Wymień obowiązujące, zgodnie z Ustawą o planowaniu i zagospodarowaniu przestrzennym, priorytety w planowaniu i lokalizowaniu nowej zabudowy.</t>
  </si>
  <si>
    <t>Wymień metody renaturyzacji rzek polegające na zmianie układu poziomego koryta.</t>
  </si>
  <si>
    <t>Podaj trzy przykłady rzecznych struktur brzegowych oraz opisz ich funkcje przyrodnicze.</t>
  </si>
  <si>
    <t>Jaką rolę w renaturyzacji rzek odgrywa roślinność w strefie korytowej, brzegowej i w dolinie rzecznej? Opisz funkcje i przykłady zastosowań.</t>
  </si>
  <si>
    <t>Przedstaw metody poprawy warunków stateczności skarp składowisk, nasypów i zboczy naturalnych.</t>
  </si>
  <si>
    <t>Przedstaw podział, materiały i funkcje uszczelnień w składowiskach odpadów.</t>
  </si>
  <si>
    <t>Wymień dokumenty, które wyznaczają planowane zadania do wykonania na budowie i  kto odpowiada za ich poprawne przygotowanie ?</t>
  </si>
  <si>
    <t>Wyjaśnij pojęcia: pełny cykl życia inwestycji, cykl inwestycyjny, cykl realizacji inwestycji . Jakie etapy i fazy wchodzą w zakres każdego z wymienionych cykli?</t>
  </si>
  <si>
    <t>Omów budowę i zasadę działania ujęcia brzegowo - komorowego.</t>
  </si>
  <si>
    <t>Omów metodę Crossa stosowaną od obliczania pierścieniowych sieci wodociągowych.</t>
  </si>
  <si>
    <t>Omów budowę i zasadę działania kanalizacji grawitacyjnej małośrednicowej.</t>
  </si>
  <si>
    <t>Omów budowę ciągu technologicznego do uzdatniania wód  powierzchniowych przeznaczonych do picia.</t>
  </si>
  <si>
    <t>Proszę objaśnić pojęcie kosztu krańcowego redukcji zanieczyszczeń w odniesieniu do jednostkowego podatku od emisji i uprawnień do emisji.</t>
  </si>
  <si>
    <t>Proszę omówić podstawowe korzyści wynikające z wdrożenia systemu zarządzania środowiskiem w przedsiębiorstwie.</t>
  </si>
  <si>
    <t>Omów strukturę i formy strumienia występujące na długości bystrza upustów stokowych.</t>
  </si>
  <si>
    <t>Podaj podstawowe wymiary przekroju poprzecznego zapory i czynniki od których zależą ich wartości.</t>
  </si>
  <si>
    <t>W jakim celu stosujemy filtry odwrotne w zaporach ziemnych, podaj jakie znasz kryteria ich doboru i omów jedno z nich?</t>
  </si>
  <si>
    <t>Omów cel stosowania i zasadę działania obiegów cyrkulacyjnych ciepłej wody użytkowej.</t>
  </si>
  <si>
    <t>Scharakteryzuj instalację centralnego ogrzewania tradycyjną grzejnikową i podłogową.</t>
  </si>
  <si>
    <t>Wymień i omów urządzenia techniczne stosowane na sieci kanalizacji grawitacyjnej.</t>
  </si>
  <si>
    <t>Podaj budowę i zasadę działania pompowni ścieków.</t>
  </si>
  <si>
    <t>Omów istotę działania systemu wodociągowego.</t>
  </si>
  <si>
    <t>Omów rolę układu hydroforowego w systemie wodociągowym.</t>
  </si>
  <si>
    <t>Omów rozwiązania technologiczne wykorzystania procesów membranowych w technologii wody i ścieków.</t>
  </si>
  <si>
    <t>Przedstaw uwarunkowania eksploatacyjne ciśnieniowych technik membranowych w instalacjach oczyszczania wody i ścieków.</t>
  </si>
  <si>
    <t>Wymień i omów wskaźniki podstawowej analizy fizyczno-chemicznej wody.</t>
  </si>
  <si>
    <t>Omów wskaźniki służące do oceny zawartości substancji organicznych w wodzie i w ściekach.</t>
  </si>
  <si>
    <t>Wymień składowe odpływu rzecznego i opisz proces formowania się fali wezbraniowej w kontekście składowych odpływu.</t>
  </si>
  <si>
    <t>Jakie mogą być konsekwencje oddziaływania zmian klimatu na reżim odpływu rzek w różnych strefach klimatycznych?</t>
  </si>
  <si>
    <t>Omów przepustowość koryt w warunkach przepływu ustalonego i nieustalonego.</t>
  </si>
  <si>
    <t>Podaj  przykłady zastosowania modelowania matematycznego do prognozowania przepływu wielkich wód.</t>
  </si>
  <si>
    <t>Proszę omówić w jaki sposób można oszacować wpływ przewidywanych zmian klimatu na zasoby wodne w skali zlewni.</t>
  </si>
  <si>
    <t>Omów kolejne etapy pracy z modelem hydrologicznym zlewni rzecznej niezbędne, aby model taki mógł być wykorzystany w praktyce wodnogospodarczej.</t>
  </si>
  <si>
    <t>Omów zjawiska i procesy kształtujące stosunki wodne zlewni miejskich oraz wskaż zagrożenia związane ze zjawiskami ekstremalnymi.</t>
  </si>
  <si>
    <t>Omów ideę i zasady stosowania metody Low Impact Development w modelowaniu hydrologicznym zlewni zurbanizowanej.</t>
  </si>
  <si>
    <t>W jaki sposób mozna zmniejszać ryzyko powodziowe?</t>
  </si>
  <si>
    <t>Co jest podstawowym celem Ramowej Dyrektywy Wodnej?</t>
  </si>
  <si>
    <t>Na podstawie jakich wartości (parametrów) wykreślana jest krzywa kalibracji w trakcie prac związanych z dopasowaniem matematycznego modelu przepływu wód podziemnych?</t>
  </si>
  <si>
    <t>W jakim celu stosowane są warunki brzegowe (boundary conditions) w trakcie prac związanych z matematycznym modelowaniem przepływu wód podziemnych?</t>
  </si>
  <si>
    <t>Wymień i krótko opisz dokumenty, które są niezbędne do uzyskania pozwolenia na budowę?</t>
  </si>
  <si>
    <t>Co to jest i co powinna zawierać Karta Informacyjna Przedsięwzięcia?</t>
  </si>
  <si>
    <t>Scharakteryzuj strefowość budowy geologicznej Polski ze szczególnym uwzględnieniem występowania w podłożu wychodni skał litych paleozoicznych i mezozoicznych oraz kenozoicznych utworów lodowcowych i eolicznych.</t>
  </si>
  <si>
    <t>Podaj podział gruntów antropogenicznych zgodnie z Eurokodem 7.</t>
  </si>
  <si>
    <t>Podaj przykłady zastosowania gruntów antropogenicznych w budownictwie ziemnym i komunikacyjnym.</t>
  </si>
  <si>
    <t>Wymień rodzaje uszczelnień stosowanych w ziemnych konstrukcjach hydrotechnicznych i omów technologię ich wykonania.</t>
  </si>
  <si>
    <t>Scharakteryzuj metodę wyznaczania i dobór wytrzymałości  gruntu na ternie osuwiskowym.</t>
  </si>
  <si>
    <t>Na czym polega analiza stateczności wewnętrznej i zewnętrznej zapory ziemnej i wału przeciwpowodziowego?</t>
  </si>
  <si>
    <t>Podaj cel i cechy Systemu Ocen Oddziaływania na Środowisko przedsięwzięć.</t>
  </si>
  <si>
    <t>Scharakteryzuj środki mitygujące i kompensujące negatywne oddziaływania inwestycji na środowisko.</t>
  </si>
  <si>
    <t xml:space="preserve"> Wyjaśnij czym jest rewitalizacja? Wskaż przykładowe cele opracowania diagnozy z zakresu rewitalizacji.</t>
  </si>
  <si>
    <t>Na dowolnym przykładzie omów działania rewitalizacyjne obszarów kryzysowych.</t>
  </si>
  <si>
    <t>Scharakteryzuj równanie przepływu dyspersyjnego zanieczyszczeń w środowisku glebowym z uwzględnieniem zjawisk adsorpcji i desorpcji.</t>
  </si>
  <si>
    <t>Omów sposób określania parametrów krzywej przejścia zanieczyszczeń w ośrodkach  glebowych.</t>
  </si>
  <si>
    <t>Scharakteryzuj podstawowe techniki w fitoremediacji  terenów zdegradowanych.</t>
  </si>
  <si>
    <t>Omów wymagania roślin wykorzystywanych w poszczególnych technikach fitoremediacyjnych.</t>
  </si>
  <si>
    <t>Wymień i scharakteryzuj sposoby zagospodarowania odpadów energetycznych.</t>
  </si>
  <si>
    <t>Omów możliwości (kierunki) i warunki wykorzystania oczyszczonych ścieków.</t>
  </si>
  <si>
    <t>Pytania dla kogo</t>
  </si>
  <si>
    <t xml:space="preserve">Od </t>
  </si>
  <si>
    <t>Do</t>
  </si>
  <si>
    <t>_pytania_IS</t>
  </si>
  <si>
    <t>Ogólne</t>
  </si>
  <si>
    <t>IS_A1</t>
  </si>
  <si>
    <t>IS_A2</t>
  </si>
  <si>
    <t>IS_A3</t>
  </si>
  <si>
    <t>IS_A4</t>
  </si>
  <si>
    <t>=Losuj!$G$5</t>
  </si>
  <si>
    <t>=Pytania_Bud!$B$3:$B$11</t>
  </si>
  <si>
    <t>=Pytania_Bud!$B$3:$E$11</t>
  </si>
  <si>
    <t>=Losuj!$C$3</t>
  </si>
  <si>
    <t>=Pytania_IS!$C$14:$E$120</t>
  </si>
  <si>
    <t>_pytania_IS_ile</t>
  </si>
  <si>
    <t>=Pytania_IS!$C$5:$E$9</t>
  </si>
  <si>
    <t>_pytania_IS_nr</t>
  </si>
  <si>
    <t>=Pytania_IS!$D$14:$E$120</t>
  </si>
  <si>
    <t>Bud_S1</t>
  </si>
  <si>
    <t>Bud_S2</t>
  </si>
  <si>
    <t>Bud_S3</t>
  </si>
  <si>
    <t>OS_S1</t>
  </si>
  <si>
    <t>OS_S2</t>
  </si>
  <si>
    <t>Budownictwo mgr S1 Konstrukcje budowlane</t>
  </si>
  <si>
    <t>Budownictwo mgr S2 Geotechnika</t>
  </si>
  <si>
    <t>Budownictwo mgr S3 Budownictwo hydrotechniczne</t>
  </si>
  <si>
    <t>Ochrona środ. mgr S1 Technologie w ochronie środowiska</t>
  </si>
  <si>
    <t>Ochrona środ. mgr S2 Systemy ochrony środowiska</t>
  </si>
  <si>
    <t>Ochrona środ. mgr S3 Restoration and management of environment</t>
  </si>
  <si>
    <t>IGW_S1</t>
  </si>
  <si>
    <t>Inżynieria i gosp. wod. mgr S1 Inżynieria wodna i melioracyjna</t>
  </si>
  <si>
    <t>Inżynieria i gosp. wod. mgr S2 Gospodarka wodna</t>
  </si>
  <si>
    <t>Bud_Za</t>
  </si>
  <si>
    <t>IS_Za</t>
  </si>
  <si>
    <t>IGW_S2</t>
  </si>
  <si>
    <t>_pytania_Bud</t>
  </si>
  <si>
    <t xml:space="preserve"> Omów strukturę i formy strumienia występujące na długości bystrza. </t>
  </si>
  <si>
    <t>Uzasadnij potrzebę wprowadzania elementów sztucznej szorstkości na długości bystrza.</t>
  </si>
  <si>
    <t>Jakie wymagania są stawiane analizie układów konstrukcyjnych?</t>
  </si>
  <si>
    <t>Jak może być opisana analiza układów dyskretnych?</t>
  </si>
  <si>
    <t>Omów zasady projektowania konstrukcji prefabrykowanych.</t>
  </si>
  <si>
    <t>Przedstaw zasady projektowania betonowych konstrukcji złożonych ze względu na warunki naprężeniowe.</t>
  </si>
  <si>
    <t>Przedstaw i omów klasy wytrzymałości miękkiego i twardego drewna konstrukcyjnego.</t>
  </si>
  <si>
    <t>Na czym polega maszynowe sortowanie wytrzymałościowe drewna? Wymień zasadnicze elementy.</t>
  </si>
  <si>
    <t>Wyjaśnij pojęcia: "aglomeracja", "konurbacja" i "deglomeracja".</t>
  </si>
  <si>
    <t>Omów klasyfikację węzłów stalowych zgodnie z normą PN-EN 1993-1-8.</t>
  </si>
  <si>
    <t>Wymień i omów typy, źródła oraz metody uwzględniania w obliczeniach imperfekcji w analizie globalnej ram stalowych.</t>
  </si>
  <si>
    <t>Wymień trzy najważniejsze różnice w podejściu do zagadnień mechaniki gruntów i mechaniki skał.</t>
  </si>
  <si>
    <t>Wymień i scharakteryzuj rodzaje parametrów geotechnicznych wg EUROKODU 7.</t>
  </si>
  <si>
    <t>Wyjaśnij na wykresie jakie znaczenie ma zakres rozpatrywanego odkształcenia w określaniu sztywności gruntu w odniesieniu do możliwości aparaturowych i warunków pracy konstrukcji.</t>
  </si>
  <si>
    <t>Wymień i omów stopnie oczyszczania ścieków.</t>
  </si>
  <si>
    <t>Omów zasady eksploatacji systemu wodociągowego i systemu kanalizacyjnego.</t>
  </si>
  <si>
    <t>Jakie są zasadnicze elementy konstrukcji zielonych dachów intensywnych i ekstensywnych?</t>
  </si>
  <si>
    <t>W jaki sposób odwadnia się tereny zurbanizowane przy dostatecznej i niedostatecznej powierzchni na urządzenia odwadniające?</t>
  </si>
  <si>
    <t>Podaj zależności pomiędzy następującymi opracowaniami i dokumentami: Studium Uwarunkowań i Kierunków Zagospodarowania Przestrzennego, Miejscowym Planem Zagospodarowania Przestrzennego, Decyzją o warunkach zabudowy i Pozwoleniem na budowę.</t>
  </si>
  <si>
    <t>Wymień parametry i zapisy stosowane w Miejscowym Planem Zagospodarowania Przestrzennego mające wpływ na architekturę budynku i zagospodarowanie działki budowlanej.</t>
  </si>
  <si>
    <t>Do czego stosuje się metodę Earned Value Method (EVM) w budownictwie?</t>
  </si>
  <si>
    <t>Omów możliwości programu MS Project w zakresie zarządzania realizacji robót budowlanych.</t>
  </si>
  <si>
    <t>Czego dotyczy szeregowanie zadań w zakresie planowania robót budowlanych? Jakich metod obliczeniowych używa się do rozwiązania tego zagadnienia?</t>
  </si>
  <si>
    <t>Omów różnice w mechanizmie utraty nośności kolumny kamiennej, smukłej i krępej.</t>
  </si>
  <si>
    <t>Omów metodę i zasadę działania konsolidacji podłoża słabonośnego przy zastosowaniu drenów pionowych.</t>
  </si>
  <si>
    <t>Jak określa się stopień statycznej niewyznaczalności dźwigarów zakrzywionych w planie?</t>
  </si>
  <si>
    <t>Omów uproszczenia stosowane przy wyznaczaniu sił wewnętrznych w statycznie niewyznaczalnych dźwigarach załamanych lub zakrzywionych w planie o budowie symetrycznej, obciążonych symetrycznie lub antysymetrycznie.</t>
  </si>
  <si>
    <t>Jak wyznacza się siły krytyczne w ramach lub belkach metodą przemieszczeń?</t>
  </si>
  <si>
    <t>Omów metodę Navier'a wyznaczania częstości drgań własnych cienkich, jednorodnych, liniowo-sprężystych płyt prostokątnych.</t>
  </si>
  <si>
    <t>Podaj postać relacji konstytutywnych w ramach teorii plastycznego płynięcia dla materiałów uplastycznionych sprężysto -plastycznych i sztywno- plastycznych.</t>
  </si>
  <si>
    <t>Co to są fale Rayleigha, co je powoduje, gdzie występują oraz jaki jest zasięg ich występowania?</t>
  </si>
  <si>
    <t>Co to jest płaski stan naprężenia i płaski stan odkształcenia? Podaj przykłady gdzie one występują.</t>
  </si>
  <si>
    <t>Podaj definicję korozji metali. Wymień i omów jej typy i rodzaje oraz czynniki na nią wpływające.</t>
  </si>
  <si>
    <t>Wymień aktywne oraz pasywne metody ochrony konstrukcji cienkościennych przed korozją.</t>
  </si>
  <si>
    <t>Podaj różnicę pomiędzy przejściem a dojściem ewakuacyjnym.</t>
  </si>
  <si>
    <t>Przedstaw i zinterpretuj charakterystykę amplitudowo-częstotliwościową układu poddanego drganiom wymuszonym nietłumionym.</t>
  </si>
  <si>
    <t>Podaj definicję drgań i przedstaw ich klasyfikację.</t>
  </si>
  <si>
    <t>Wymień technologie pozwalające oszczędzać i odzyskiwać energię w budownictwie rolniczym.</t>
  </si>
  <si>
    <t>Omów czym różni się ocena jednoetapowa od dwuetapowej w diagnostyce konstrukcji żelbetowych.</t>
  </si>
  <si>
    <t>Omów rodzaje badań diagnostycznych istniejących konstrukcji żelbetowych.</t>
  </si>
  <si>
    <t>Na czym polega wykorzystanie obiektów i terenów poprzemysłowych? Podaj przykłady tego wykorzystania.</t>
  </si>
  <si>
    <t>Czym jest spowodowane i czemu służy tworzenie uniwersalnych (przekształcalnych) przestrzeni produkcyjnych współczesnych budynków przemysłowych?</t>
  </si>
  <si>
    <t>Omów zjawisko odporności stali na kruche pękanie oraz metodę wyznaczania klasy jakościowej stali.</t>
  </si>
  <si>
    <t>Wymień i omów metody montażu stalowych budynków halowych.</t>
  </si>
  <si>
    <t>Wymień i omów metody montażu zbiorników stalowych.</t>
  </si>
  <si>
    <t>Omów ogólne zasady projektowania rurociągów stalowych.</t>
  </si>
  <si>
    <t>Omów wyznaczanie sił krytycznych metodą przemieszczeń w ramach lub belkach o budowie symetrycznej, obciążonych symetrycznie. (Analiza symetrycznej i antysymetrycznej postaci wyboczenia).</t>
  </si>
  <si>
    <t>Omów wyboczenie cienkich, izotropowych, liniowo-sprężystych płyt prostokątnych z wykorzystaniem równania różniczkowego ugięcia płyty z uwzględnieniem sił w płaszczyźnie środkowej płyty.</t>
  </si>
  <si>
    <t>Podaj metody osuszania budynków oraz naprawy izolacji przeciwwodnych.</t>
  </si>
  <si>
    <t>Co należy rozumieć pod pojęciem termomodernizacji?</t>
  </si>
  <si>
    <t>W jaki sposób i z wykorzystaniem jakich narzędzi w terenie można określić głębokość zwierciadła wód podziemnych?</t>
  </si>
  <si>
    <t>Podaj wymagania dla oceny przydatności gruntów spoistych na mineralne uszczelnienia składowisk odpadów.</t>
  </si>
  <si>
    <t>Jakie są sposoby poprawy warunków stateczności skarp składowisk odpadów?</t>
  </si>
  <si>
    <t>Omów technologię wykonania i zagrożenia przy realizacji posadowienia budowli na studniach opuszczanych.</t>
  </si>
  <si>
    <t>Wymień przynajmniej pięć warunków geotechnicznych uznawanych za trudne na potrzeby posadowienia budowli. Uzasadnij wybór przykładów.</t>
  </si>
  <si>
    <t>Wymień i scharakteryzuj stany graniczne spowodowane hydraulicznym zniszczeniem.</t>
  </si>
  <si>
    <t>Jakie budowle zalicza się do trzeciej kategorii geotechnicznej?</t>
  </si>
  <si>
    <t>Podaj definicję współczynnika Poissona, jego znaczenie i możliwe podejścia do wyznaczania w odniesieniu do ośrodka gruntowego.</t>
  </si>
  <si>
    <t>Scharakteryzuj pomiary prędkości fal poprzecznych i podłużnych w gruncie metodami laboratoryjnymi i terenowymi. Omów podstawowe możliwości interpretacyjne.</t>
  </si>
  <si>
    <t>Wymień przynajmniej trzy przykłady zagrożeń naturalnych (kataklizmów, klęsk żywiołowych) i omów aspekty geotechniczne jednego z nich.</t>
  </si>
  <si>
    <t>Wymień przynajmniej trzy przykłady zagrożeń katastrofą lub awarią wywołanych działalnością człowieka i omów aspekty geotechniczne jednego z nich.</t>
  </si>
  <si>
    <t>Podaj definicję elementu skończonego. Wymień modele konstytutywne gruntu oraz przedstaw ich charakterystykę.</t>
  </si>
  <si>
    <t>Co rozumiesz pod pojęciami stateczność ogólna i stateczność miejscowa ziemnej budowli hydrotechnicznej?</t>
  </si>
  <si>
    <t>Podaj kryteria doboru gruntów na filtry odwrotne i omów jedno z nich.</t>
  </si>
  <si>
    <t>Narysuj przykładowy rozkład parcia czynnego i biernego gruntu dla danego układu warstw.</t>
  </si>
  <si>
    <t>Jaka jest różnica pomiędzy kotwią a gwoździem gruntowym?</t>
  </si>
  <si>
    <t>Podaj definicję monitoringu budowli.</t>
  </si>
  <si>
    <t>Podaj najczęściej stosowane urządzenia do monitorowania zachowania się zapory ziemnej.</t>
  </si>
  <si>
    <t>Brak zdefiniowanych pytań dla tej specjalizacji</t>
  </si>
  <si>
    <t>Budownictwo mgr niestacjonarne</t>
  </si>
  <si>
    <t>Inżynieria środ. mgr niestacjonarne</t>
  </si>
  <si>
    <t>Studia magisterskie</t>
  </si>
  <si>
    <t>_pytania_IGW</t>
  </si>
  <si>
    <t xml:space="preserve"> Wymień i omów sposoby ustalania obrysu krawędzi przelewowej upustów lejowych.</t>
  </si>
  <si>
    <t xml:space="preserve"> Wymień i omów sposoby połączenia wieży z leżakiem upustu lejowego.</t>
  </si>
  <si>
    <t xml:space="preserve"> Wymień i omów podstawowe zasady obliczania falowania na zbiornikach wodnych.</t>
  </si>
  <si>
    <t xml:space="preserve"> Omów układ prognozowanego rozmycia brzegu zbiornika dla zmiennego poziomu wody.</t>
  </si>
  <si>
    <t>Wymień aktywne metody teledetekcyjne i omów ich zastosowanie w gospodarce wodnej.</t>
  </si>
  <si>
    <t>Omów rolę teledetekcji w parametryzowaniu modeli hydrologicznych. Wymień przykłady zastosowania teledetekcji w modelowaniu procesów w zlewni rzecznej.</t>
  </si>
  <si>
    <t>Jaka jest różnica pomiędzy klasyfikacją nadzorowaną a nienadzorowaną obrazów w teledetekcji. Wymień przykłady algorytmów stosowanych w obu rodzajach klasyfikacji.</t>
  </si>
  <si>
    <t>Podaj podstawowe cechy zobrazowań hiperspektralnych, omów ich zalety i wady w porównaniu z danymi multispektralnymi.</t>
  </si>
  <si>
    <t>Jakimi parametrami określa się masywność betonowych konstrukcji i jak na ich podstawie klasyfikuje się konstrukcje betonowe.</t>
  </si>
  <si>
    <t>Wymień i omów czynniki kształtujące obciążenia pośrednie twardniejącego betonu w betonowych konstrukcjach hydrotechnicznych.</t>
  </si>
  <si>
    <t>Przedstaw podział budowli hydrotechnicznych i wymień jakie budowle zalicza się do danej grupy.</t>
  </si>
  <si>
    <t xml:space="preserve">Omów dokumenty stanowiące podstawę planowania budowy. </t>
  </si>
  <si>
    <t>Omów rodzaje harmonogramów sieciowych, metody ich sporządzania, wady i zalety.</t>
  </si>
  <si>
    <t>Do jakich celów można wykorzystać harmonogram ogólny budowy?</t>
  </si>
  <si>
    <t xml:space="preserve">Omów założenia metody pracy równomiernej, jako metody organizacji robót. </t>
  </si>
  <si>
    <t xml:space="preserve"> Omów możliwości jakie niesie dla wszystkich uczestników budowlanego procesu inwestycyjnego stosowanie  technologii BIM.  </t>
  </si>
  <si>
    <t>Wymień naturalne i antropogeniczne przyczyny zmian klimatu.</t>
  </si>
  <si>
    <t>Omów wpływ przewidywanych zmian klimatycznych na kształtowanie się składowych bilansu wodnego.</t>
  </si>
  <si>
    <t>Co to jest drzewo błędów i do czego służy w analizie niezawodności.</t>
  </si>
  <si>
    <t>Co to jest metoda drzewa niesprawności i do czego służy w analizie niezawodności?</t>
  </si>
  <si>
    <t>Jakie elementy bierze się pod uwagę przy ocenie stanu ekologicznego niewielkich rzek nizinnych?</t>
  </si>
  <si>
    <t xml:space="preserve">Wymień przyczyny zakwitów jezior i omów sposoby ich zwalczania. </t>
  </si>
  <si>
    <t>Co to są dyrektywy Unii Europejskiej? Na przykładzie Ramowej Dyrektywy Wodnej wyjaśnij kogo dotyczą i czy są bezpośrednio stosowane.</t>
  </si>
  <si>
    <t>Jakie są ustawowe zadania PGW Wody Polskie? Co rozumiesz pod pojęciem usługi wodne?</t>
  </si>
  <si>
    <t>Omów strukturę zużycia wody i produkcji ścieków w polskim przemyśle.</t>
  </si>
  <si>
    <t>Scharakteryzuj typy obiegów wodnych w zakładach przemysłowych.</t>
  </si>
  <si>
    <t>Omów przykładowy układ technologiczny wraz z urządzeniami w stacji uzdatniania wody dla przemysłu.</t>
  </si>
  <si>
    <t>Omów przykładowy układ technologiczny wraz z urządzeniami w podczyszczalni ścieków przemysłowych.</t>
  </si>
  <si>
    <t>Podaj kryteria doboru gruntów na filtry odwrotne stosowane w budowlach hydrotechnicznych i omów jedno z nich.</t>
  </si>
  <si>
    <t>Jaką aparaturę kontrolno-pomiarową można zastosować do monitorowania zachowania się ziemnej budowli hydrotechnicznej?</t>
  </si>
  <si>
    <t>Omów zalety i ograniczenia form modelowania przepływu wody w korytach rzecznych.</t>
  </si>
  <si>
    <t>Jak określa się przepustowość koryta rzecznego w warunkach ustalonego i  nieustalonego przepływu wody.</t>
  </si>
  <si>
    <t>Podaj i omów przykłady wykorzystania modelowania przepływu wody w korytach rzecznych.</t>
  </si>
  <si>
    <t>Jakie wymagania stawia Eurokod 7 w stosunku do projektowania budowli hydrotechnicznych?</t>
  </si>
  <si>
    <t>Jakie zmienne oddziaływania należy uwzględnić przy projektowaniu geotechnicznym budowli hydrotechnicznych?</t>
  </si>
  <si>
    <t>Wymień i scharakteryzuj stany graniczne zniszczenia hydraulicznego budowli hydrotechnicznych.</t>
  </si>
  <si>
    <t>Scharakteryzuj wartości dopuszczalne i graniczne wybranych parametrów technicznych budowli punktowych będących w eksploatacji w systemach melioracyjnych.</t>
  </si>
  <si>
    <t>Na jakie główne elementy techniczne budowli punktowych i liniowych należy zwrócić szczególną uwagę w eksploatacji systemów drenarskich i nawodnień podsiąkowych ?</t>
  </si>
  <si>
    <t>Jak należy utrzymywać i eksploatować elementy systemów melioracyjnych aby zapewnić im jak najdłuższą żywotność ?</t>
  </si>
  <si>
    <t>Scharakteryzuj poszczególne elementy w określeniu potrzeb wodnych na etapie projektowania i eksploatacji stawów rybnych.</t>
  </si>
  <si>
    <t>Wymień i scharakteryzuj główne kategorie karpiowych stawów rybnych.</t>
  </si>
  <si>
    <t>Omów główne budowle hydrotechniczne występujące w gospodarce stawowej.</t>
  </si>
  <si>
    <t>Wymień i omów kategorie prac utrzymaniowych według Prawa Wodnego</t>
  </si>
  <si>
    <t>Podaj przykłady działań minimalizujących negatywny wpływ prac utrzymaniowych na środowisko</t>
  </si>
  <si>
    <t>Wymień i omów wymagane przepisami dokumenty z zakresu eksploatacji budowli wodnych.</t>
  </si>
  <si>
    <t>Omów zasady wyboru rodzaju ujęcia wody.</t>
  </si>
  <si>
    <t>Wymień i omów rodzaje ujęć wód podziemnych i powierzchniowych.</t>
  </si>
  <si>
    <t>Wymień sposoby renowacji studni i omów jeden z nich.</t>
  </si>
  <si>
    <t>Omów przepływy obliczeniowe (miarodajne i kontrolne) przyjmowane do wymiarowania budowli hydrotechnicznych i drogowych. Podaj ich związki (prawdopodobieństwa przewyższenia) z klasą budowli.</t>
  </si>
  <si>
    <t>Omów wybrane przepływy i stany okresów powodziowych; przepływy dopuszczalne i dozwolone; stany ostrzegawcze i alarmowe.</t>
  </si>
  <si>
    <t>Omów wpływ urbanizacji na kształt hydrogramu odpływu w wyniku deszczu o dużym natężeniu i dużej wydajności z małej zlewni. Jak zredukować niekorzystne zmiany urbanizacji w tym aspekcie?</t>
  </si>
  <si>
    <t>Na czym polega dyskretyzacja przestrzeni w trakcie prac związanych z modelowaniem przepływu wód podziemnych.</t>
  </si>
  <si>
    <t>W jaki sposób i z wykorzystaniem jakich narzędzi można określić głębokość zalegania zwierciadła wód podziemnych w terenie?</t>
  </si>
  <si>
    <t>Na czym polega kalibracja modelu w trakcie prac związanych z modelowaniem przepływu wód podziemnych?</t>
  </si>
  <si>
    <t>Wymień i omów antropogeniczne źródła zanieczyszczeń wód.</t>
  </si>
  <si>
    <t>Omów procesy zachodzące w wodach na skutek zanieczyszczenia ściekami.</t>
  </si>
  <si>
    <t>Wymień i omów innowacyjne metody oczyszczania wód i ścieków.</t>
  </si>
  <si>
    <t>Na czym polega cykl planistyczny w gospodarce wodnej?</t>
  </si>
  <si>
    <t>Wymień podstawowych użytkowników wody w zlewni.</t>
  </si>
  <si>
    <t>Jakie jest znaczenie monitoringu w planowaniu gospodarki wodnej.</t>
  </si>
  <si>
    <t>Wymień i omów główne wskaźniki suszy glebowej i rolniczej?</t>
  </si>
  <si>
    <t>Scharakteryzuj główne systemy monitoringu suszy w Polsce (system budowy, zasady działania, dostępność do ich wyników)</t>
  </si>
  <si>
    <t>Podaj i omów główne działania zmierzające do ograniczenia skutków suszy rolniczej i glebowej.</t>
  </si>
  <si>
    <t>Wymień i scharakteryzuj rodzaje zielonych dachów.</t>
  </si>
  <si>
    <t xml:space="preserve">Wymień (i uzasadnij wybór) najodpowiedniejsze gatunki roślin na zielone dachy z uwzględnieniem rodzaju dachu.- </t>
  </si>
  <si>
    <t>Czy zielone dachy mogą istotnie wpływać na bilans wodny zlewni miejskiej? Jeśli tak, to w jaki sposób?</t>
  </si>
  <si>
    <t>_pytania_OS</t>
  </si>
  <si>
    <t>Czym są biotesty w ocenie środowiska wodnego: do czego są wykorzystywane, jakie są kryteria doboru organizmów. Podaj przykłady biotestów z podaniem modelu jaki wykorzystują.</t>
  </si>
  <si>
    <t>Co to znaczy, że substancja jest lipofilna? Jakie są konsekwencje dla organizmów skażenia środowiska taką substancją. Jaki materiał do analizy toksykologicznej należy pobrać w przypadku podejrzenia skażenia zbiornika wodnego substancją lipofilną?</t>
  </si>
  <si>
    <t>Co to jest bilans energetyczny organizmu? W jaki sposób zanieczyszczenia środowiska mogą go zakłócać? Podaj przykłady.</t>
  </si>
  <si>
    <t>Jak rozumiesz pojęcie „selektywność pestycydów”?  Wyjaśnij dlaczego insektycydy (np. DDT i piretroidy) wykazują wyższą toksyczność ostrą dla gatunków docelowych w porównaniu z toksycznością dla ptaków i ssaków.</t>
  </si>
  <si>
    <t>Omów źródła narażenia, toksykokinetyke i najważniejsze skutki narażenia zwierząt na rtęć, kadm i ołów.</t>
  </si>
  <si>
    <t xml:space="preserve">Wyjaśnij pojęcie „modelu”. Podaj przykład modelu pojedynczych procesów, modelu złożonego, zintegrowanego  i globalnego. Podaj na czym polegają różnice między tymi modelami. </t>
  </si>
  <si>
    <t xml:space="preserve">Wyjaśnij pojęcie modelu czarnej, białej i szarej skrzynki. </t>
  </si>
  <si>
    <t>Omów przebieg procesu zamulania zbiornika zaporowego i podaj negatywne skutki tego zjawiska.</t>
  </si>
  <si>
    <t>Wymień funkcje środowiska przyrodniczego uwzględniając racjonalne użytkowanie zasobów naturalnych.</t>
  </si>
  <si>
    <t>Omów zarządzanie jakością zasobów z uwzględnieniem pojemności utylizacyjnej ekosystemu.</t>
  </si>
  <si>
    <t>Scharakteryzuj certyfikowane i niecertyfikowane systemy zarządzania środowiskiem z uwzględnieniem podobieństw i różnic.</t>
  </si>
  <si>
    <t>Przedstaw Społeczną Odpowiedzialność Biznesu (CSR) mając na uwadze gospodarowanie zasobami środowiska.</t>
  </si>
  <si>
    <t>Proszę podać powody, dla których władza publiczna powinna określać cele polityki ochrony środowiska oraz być odpowiedzialna za wdrażanie jej celów.</t>
  </si>
  <si>
    <t>Cechą aktywnej polityki ochrony środowiska jest to, że w jej ramach stosowane są specyficzne instrumenty służące osiąganiu jej celów. Proszę wymienić główne grupy tych instrumentów, podać ich podstawowy podział, oraz omówić najważniejsze z nich.</t>
  </si>
  <si>
    <t>Źródła zanieczyszczeń w środowisku.</t>
  </si>
  <si>
    <t>Wyjaśnij pojęcie „zanieczyszczenia pasywne” i podaj przykłady takich zanieczyszczeń.</t>
  </si>
  <si>
    <t>Jakie mechanizmy dominują w transporcie zanieczyszczeń w stawach i jeziorach, rzekach i kanałach, w atmosferze a jakie w gruncie?</t>
  </si>
  <si>
    <t>Adwekcyjny i dyfuzyjny transport zanieczyszczeń.</t>
  </si>
  <si>
    <t>Co nazywamy krajobrazem ekologicznym i jak się nazywa jego ożywiona (biotyczna) część?</t>
  </si>
  <si>
    <t>Co to jest synurbizacja fauny? Podaj kilka przykładów gatunków podlegających synurbizacji.</t>
  </si>
  <si>
    <t>Co to jest ryzyko i w jaki sposób można je szacować ilościowo.</t>
  </si>
  <si>
    <t>Co to jest metoda drzewa zdarzeń i do czego jest stosowana.</t>
  </si>
  <si>
    <t>Jakie znaczenie w działaniach planistycznych mają metody scenariuszowe?</t>
  </si>
  <si>
    <t>Opisz ogólny schemat sformalizowanego procesu wspomagania decyzji.</t>
  </si>
  <si>
    <t>Czy prognozowanie jest przewidywaniem przyszłości?</t>
  </si>
  <si>
    <t>Czym się różni praca z modelem symulacyjnym od pracy z modelem optymalizacyjnym?</t>
  </si>
  <si>
    <t>Jakie czynniki związane z ukształtowaniem terenu mają pośredni, a jakie bezpośredni wpływ na kształtowanie się odpływu w zlewni i od czego one zależą?</t>
  </si>
  <si>
    <t>Jakie parametry bierzemy pod uwagę przy ocenie walorów przyrodniczo-krajobrazowych strefy akwatycznej?</t>
  </si>
  <si>
    <t>Omów proces osiadania gleb organicznych wywołany ich odwodnieniem.</t>
  </si>
  <si>
    <t xml:space="preserve">Proszę wymienić i krótko scharakteryzować cele planowania przestrzennego. </t>
  </si>
  <si>
    <t xml:space="preserve">Proszę podać najważniejsze różnice pomiędzy studium uwarunkowań i kierunków zagospodarowania przestrzennego gminy a miejscowym planem zagospodarowania przestrzennego. </t>
  </si>
  <si>
    <t xml:space="preserve">Omów etapy rekultywacji składowisk odpadów. </t>
  </si>
  <si>
    <t>Scharakteryzuj nowoczesne techniki badań gruntów zanieczyszczonych in-situ.</t>
  </si>
  <si>
    <t>Omów wpływ roślin modyfikowanych genetycznie na środowisko (np. kukurydza Bt).</t>
  </si>
  <si>
    <t xml:space="preserve"> Metody otrzymywania roślin modyfikowanych genetycznie – omów po jednym przykładzie z każdej grupy.</t>
  </si>
  <si>
    <t xml:space="preserve">Omów procesy technologiczne wykorzystywane do usuwania substancji rozpuszczonych z wody i ścieków. </t>
  </si>
  <si>
    <t xml:space="preserve">Omów wybrane procesy technologiczne wykorzystywane do usuwania koloidów i zawiesin z wody i ścieków. </t>
  </si>
  <si>
    <t xml:space="preserve">Wymień i omów przykładowy proces biologiczny wykorzystywane w technologii oczyszczania wody i ścieków. </t>
  </si>
  <si>
    <t xml:space="preserve">Omów zastosowanie utleniania chemicznego w technologii oczyszczania wody i ścieków. </t>
  </si>
  <si>
    <t xml:space="preserve">Zaproponuj typowy schemat technologiczny oczyszczania wody powierzchniowej przeznaczonej do spożycia przez ludzi. </t>
  </si>
  <si>
    <t xml:space="preserve">Zaproponuj typowy schemat technologiczny oczyszczania wody podziemnej przeznaczonej do spożycia przez ludzi. </t>
  </si>
  <si>
    <t xml:space="preserve">Stałe produkty procesów termicznego unieszkodliwiania odpadów: żużel, popioły lotne, metody ich bezpiecznego zagospodarowania. </t>
  </si>
  <si>
    <t xml:space="preserve">Procesy pirolityczne i ich wykorzystanie do termicznego unieszkodliwiania odpadów komunalnych. </t>
  </si>
  <si>
    <t xml:space="preserve">Systemy oczyszczanie spalin z procesów termicznego unieszkodliwiania odpadów – odpylanie, odsiarczanie,  usuwanie tlenków azotu. </t>
  </si>
  <si>
    <t xml:space="preserve">Dioksyny: klasyfikacja, prekursory ich powstawania w procesach termicznego unieszkodliwiania odpadów, szkodliwość, metody redukcji ich emisji. </t>
  </si>
  <si>
    <t>Opisz mechanizm eutrofizacji w jeziorach/zbiornikach wodnych ze wskazaniem różnic w przebiegu tego procesu w jeziorach polimiktycznych i stratyfikowanych.</t>
  </si>
  <si>
    <t>Wymień techniczne, chemiczne i biologiczne metody rekultywacji eutroficznych jezior i zbiorników wodnych ze wskazaniem celu oraz zasady działania dla każdej z metod.</t>
  </si>
  <si>
    <t>Zaproponować i omówić przykładowy układ technologiczny przeróbki osadów ściekowych.</t>
  </si>
  <si>
    <t>Omówić proces kompostowania osadów ściekowych.</t>
  </si>
  <si>
    <t>Scharakteryzować zalety i wady przyrodniczego stosowania osadów ściekowych.</t>
  </si>
  <si>
    <t xml:space="preserve">Wymień i omów sposób pomiaru charakterystyk hydrologicznych i biofizycznych stosowanych w monitoringu funkcjonowania naturalnych ekosystemów dolinnych. </t>
  </si>
  <si>
    <t xml:space="preserve">Omów terenowe sposoby szacowania retencji intercepcji powierzchni roślin zielnych. </t>
  </si>
  <si>
    <t xml:space="preserve">Omów znane teledetekcyjne metody mapowania wskaźnika LAI w naturalnych dolinach rzecznych. </t>
  </si>
  <si>
    <t xml:space="preserve">Scharakteryzuj możliwości i znaczenie danych hiperspektralnych w w ochronie środowiska. </t>
  </si>
  <si>
    <t>Wymień teledetekcyjne wskaźniki multi- i hiper-spektralne przydatne w charakterystyce stanu zdrowotnego roślinności.</t>
  </si>
  <si>
    <t>Jakie znasz dane teledetekcyjne pozyskiwane z pokładu bezzałogowych statków powietrznych. Wymień wady i zalety w porównaniu do satelitarnych.</t>
  </si>
  <si>
    <t xml:space="preserve">Rozwiń skrót GNSS. Podaj znane ci sposoby wykorzystania GNSS w monitoringu i ochronie środowiska. </t>
  </si>
  <si>
    <t>Na czym polega proces indeksowania w bazie danych i jakie są jego wady i zalety?</t>
  </si>
  <si>
    <t>Do czego w bazie danych wykorzystuje się klucze podaj ich rodzaje i zasadę przekazywania?</t>
  </si>
  <si>
    <t>Podaj nazwę minimum trzech ogólnopolski systemów informatycznych związanych z ochroną środowiska i podaj do czego służą.</t>
  </si>
  <si>
    <t>Podaj w jakim celu wdrażana jest dyrektywa INSPIRE i jakie ma filary?</t>
  </si>
  <si>
    <t>Podaj jakie oznaczenia fizyko-chemiczne wód powierzchniowych powinno się wykonywać w terenie i dlaczego?</t>
  </si>
  <si>
    <t>Podaj minimum dwa sposoby (analityczno-obliczeniowe) umożliwiające ocenę procesu samooczyszczania w cieku?</t>
  </si>
  <si>
    <t>Wymień przykłady organizmów (klasy, gromady, min.3), których dominacja w ekosystemie wskazuje na niedostateczną czystość wody (niskie natlenienie, wysoka zawartość substancji organicznych).</t>
  </si>
  <si>
    <t>Podaj cel zastosowania i wymień typy warunków brzegowych stosowanych w modelach hydrologicznych.</t>
  </si>
  <si>
    <t>Jakie wyniki można uzyskać w procesie modelowania przepływu wód podziemnych i jakie mogą one mieć praktycznie zastosowanie?</t>
  </si>
  <si>
    <t>Wymień podstawowe etapy opracowania modelu hydrologicznego wskazując niezbędne dane wejściowe.</t>
  </si>
  <si>
    <t>Podaj możliwości wykorzystania modelu hydrologicznego w ochronie wód.</t>
  </si>
  <si>
    <t>Co w optymalizacji wielokryterialnej oznacza, że rozwiązanie jest optymalne w sensie Pareto (niezdominowane)?</t>
  </si>
  <si>
    <t>Omów możliwość zastosowania dodatku Solver w programie Excel do rozwiązywania zagadnień optymalizacyjnych.</t>
  </si>
  <si>
    <t>Co to jest rozwiązanie suboptymalne? Kiedy je stosujemy w praktyce inżynierskiej?</t>
  </si>
  <si>
    <t>_pytania_RME</t>
  </si>
  <si>
    <t>Describe approaches used for modelling of water uptake by plant roots.</t>
  </si>
  <si>
    <t>Describe a model for predicting the effect of urbanization on flood flows.</t>
  </si>
  <si>
    <t>Discuss the hydrological consequences of urbanization on flood hydrograph. Describe a common method used for estimating direct runoff from heavy rainfall.</t>
  </si>
  <si>
    <t>Discuss lumped modelling vs distributed modelling when consider rainfall-runoff processes in a river catchment.</t>
  </si>
  <si>
    <t>Describe basic soil conservation methods in local and regional scale.</t>
  </si>
  <si>
    <t>Mention the advantages and the disadvantages of water harvesting.</t>
  </si>
  <si>
    <t>Sources, and of digital elevation model used for derivation of the catchment boundary.</t>
  </si>
  <si>
    <t>Name three different hydrological models which are coupled with GIS or used GIS as pre-processor in common interface. Discuss difference between coupling and full integration of model with GIS.</t>
  </si>
  <si>
    <t>Describe the stages of contaminated site investigation (including “smart characterization”).</t>
  </si>
  <si>
    <t>Characterize the division of soil and groundwater treatment methods.</t>
  </si>
  <si>
    <t>What are the major threats to wild growing medicinal plants?</t>
  </si>
  <si>
    <t>Characterize the methods of medicinal plant conservation.</t>
  </si>
  <si>
    <t>Discuss the role of climatic changes in contemporary world's environmental policy. Provide 2 examples of policies oriented at mitigation of negative influences of climatic change on societies, economies and environments.</t>
  </si>
  <si>
    <t>Provide definition of stakeholders in an environmental policy context and discuss different levels of stakeholders' involvement in environmental management process.</t>
  </si>
  <si>
    <t>List and describe two major differences between the River Continuum Concept (developed by Vannote) and the Flood Pulse Concept (developed by Junk)?</t>
  </si>
  <si>
    <t>What is a wetland buffer zone and what are the main features of them in a floodplain landscape?</t>
  </si>
  <si>
    <t>What is sociology of food? How is food linked to society, culture, social organization, social interaction?</t>
  </si>
  <si>
    <t>What are the social functions of “Food taboos”? Give examples.</t>
  </si>
  <si>
    <t>What is the event tree method and when it is used?</t>
  </si>
  <si>
    <t>What is the risk and how it is calculated?</t>
  </si>
  <si>
    <t>Low technology methods in environmental protection.</t>
  </si>
  <si>
    <t>Development of environmental problems during last 70 years and countermeasures activity.</t>
  </si>
  <si>
    <t>Polycyclic Aromatic Hydrocarbons; their sources, distribution in the environment, effects in humans.</t>
  </si>
  <si>
    <t>Tropospheric ozone; its source and effects in plants and humans.</t>
  </si>
  <si>
    <t>What are the consequences of nitrite-induced Fe2+ oxidation leading to hypoxia (suffocating)? List at least three.</t>
  </si>
  <si>
    <t>What are the factors necessary for the reductive (London-type) smog formation? What are the health consequences of London smog?</t>
  </si>
  <si>
    <t>Persistent Organic Pollutants; which groups of substances are included in POPs? What are the characteristic features of POPs which decide, that they are considered extremely dangerous for the environment and humans?</t>
  </si>
  <si>
    <t>The general rules of the environmental protection in Poland and in the world.</t>
  </si>
  <si>
    <t>The Red List of endangered species and the consequences of its approval.</t>
  </si>
  <si>
    <t>The ecological website and environmental protection – the connections and consequences.</t>
  </si>
  <si>
    <t>The problem of alien species in various eco-system.</t>
  </si>
  <si>
    <t xml:space="preserve">Basic threats for the birds nesting in urban area. </t>
  </si>
  <si>
    <t>What do we mean by term "integrated water resources management"?</t>
  </si>
  <si>
    <t>Can we link integrated water resources management to sustainable development goals?</t>
  </si>
  <si>
    <t>What do we understand by term "system analysis"?</t>
  </si>
  <si>
    <t>Describe the steps in formal process of decision making.</t>
  </si>
  <si>
    <t>Describe the major steps in Change Theory.</t>
  </si>
  <si>
    <t xml:space="preserve">List important elements of farm ecological infrastructure and describe one of them. </t>
  </si>
  <si>
    <t xml:space="preserve">Define agroecosystem. </t>
  </si>
  <si>
    <t xml:space="preserve">Stress avoidance and tolerance strategies - explain the differences on example of selected plant stress. </t>
  </si>
  <si>
    <t xml:space="preserve">Describe ABA as most important stress hormone. </t>
  </si>
  <si>
    <t xml:space="preserve">Environmental factor affecting intensity of photosynthesis - list all and describe one. </t>
  </si>
  <si>
    <t xml:space="preserve">Explain the differences between acclimation and adaptation to environmental stresses. </t>
  </si>
  <si>
    <t xml:space="preserve">Importance of soil bacteria or fungi. </t>
  </si>
  <si>
    <t>Define endophytes, what are their functions in plants?</t>
  </si>
  <si>
    <t>What are the threats posed by invasive plant species to natural ecosystems and what are the most common removal methods that can be applied?</t>
  </si>
  <si>
    <t>Give an example of vegetation-based criteria that can be used to assess the level of anthropogenic pressure in a given site.</t>
  </si>
  <si>
    <t>How does the river regulation affect the riparian forests in the river valley?</t>
  </si>
  <si>
    <t>What is the effect of tourism on valuable riverine ecosystems and how to plan touristic activities in river valleys in a sustainable manner?</t>
  </si>
  <si>
    <t>Describe impact of artificial drainage on peat soils.</t>
  </si>
  <si>
    <t>Discuss main functions of peatlands.</t>
  </si>
  <si>
    <t>List and describe briefly challenges and key recommendations for improving wetland restoration.</t>
  </si>
  <si>
    <t>How is success or failure in wetland restoration projects evaluated?</t>
  </si>
  <si>
    <t>What is the role of the environmental engineer in the spatial planning process?</t>
  </si>
  <si>
    <t xml:space="preserve">List and describe the main stages in the spatial planning process. </t>
  </si>
  <si>
    <t xml:space="preserve">Explain with examples the natural changes of environment. </t>
  </si>
  <si>
    <t>What do you mean by noise pollution?</t>
  </si>
  <si>
    <t xml:space="preserve">What is municipal solid waste? List and describe the major health hazards associated with municipal solid waste. </t>
  </si>
  <si>
    <t>What are the environmental effects caused by global warming?</t>
  </si>
  <si>
    <t xml:space="preserve">Principles of landscape planning basing on ecological premises. </t>
  </si>
  <si>
    <t>What is the method of ecological truss (method of landscape shaping)?</t>
  </si>
  <si>
    <t>Od 1.10.2020</t>
  </si>
  <si>
    <t>$</t>
  </si>
  <si>
    <t>RME_$1</t>
  </si>
  <si>
    <t>Uwaga! Jeżeli pytanie ma być oznaczone kolorem kierunkowym (niebieskim) nazwa w kol. C musi zawierać znak $</t>
  </si>
  <si>
    <t>Nazwa kierunku i specjalizacji</t>
  </si>
  <si>
    <t>Symbol uzywany w _pytania</t>
  </si>
  <si>
    <t>Nazwy trzech zakresów używanych w arkuszach z pytaniami</t>
  </si>
  <si>
    <t>Proszę podać definicję korozji metali, wymienić czynniki na nią wpływające oraz podać postacie, w jakich występuje.</t>
  </si>
  <si>
    <t>Podać definicję drgań i przedstawić ich klasyfikację.</t>
  </si>
  <si>
    <t>Omówić rodzaje badań diagnostycznych istniejących konstrukcji żelbetowych.</t>
  </si>
  <si>
    <t>Na czym polega wykorzystanie budownictwa i terenów  poprzemysłowych - podaj przykłady.</t>
  </si>
  <si>
    <t>Metody montażu stalowych budynków halowych - wymień i krótko omów.</t>
  </si>
  <si>
    <t>Podaj co należy rozumieć pod pojęciem termomodernizacja.</t>
  </si>
  <si>
    <t>Wymagania dla oceny przydatności gruntów spoistych do mineralnych uszczelnień składowisk odpadów.</t>
  </si>
  <si>
    <t>Sposoby poprawy warunków stateczności skarp składowisk odpadów.</t>
  </si>
  <si>
    <t>Wymień przynajmniej pięć przykładów warunków geotechnicznych uznawanych za trudne na potrzeby posadowienia budowli i krótko uzasadnij.</t>
  </si>
  <si>
    <t>Jakie budowle zaliczamy do trzeciej kategorii geotechnicznej.</t>
  </si>
  <si>
    <t>Podaj definicję elementu skończonego. Wymień modele konstytutywne gruntu- podaj ich charakterystykę i opis.</t>
  </si>
  <si>
    <t>Jak jest różnica pomiędzy kotwią a gwoździem gruntowym?</t>
  </si>
  <si>
    <t>Omów sposób określania parametrów krzywej przejścia zanieczyszczeń w ośrodkach glebowych.</t>
  </si>
  <si>
    <t>Scharakteryzuj podstawowe techniki w fitoremediacji terenów zdegradowanych.</t>
  </si>
  <si>
    <t>Pytania</t>
  </si>
  <si>
    <t xml:space="preserve">List and explain the main curves used in hydropower analyses. </t>
  </si>
  <si>
    <t>Which of the forms of mineral nitrogen is a mobile form in the soil environment and why?</t>
  </si>
  <si>
    <t>Characterize the reducing conditions in water reservoirs. List the mineral forms of nitrogen and sulphur occurring under these conditions.</t>
  </si>
  <si>
    <t>What forms of bound oxygen can occur in natural reservoir.</t>
  </si>
  <si>
    <t>What are unit total costs? What is their purpose and what are they for? Discuss this on a selected example of enterprises from the water and sewage industry.</t>
  </si>
  <si>
    <t>Discuss ways of setting and types of water tariffs.</t>
  </si>
  <si>
    <t xml:space="preserve">Characterize the fixed and variable costs in the enterprise. Discuss this on a selected example of enterprises from the water and sewage industry. </t>
  </si>
  <si>
    <t xml:space="preserve">Describe the stages of identifying contaminated sites. </t>
  </si>
  <si>
    <t>Present the division of land and groundwater treatment methods.</t>
  </si>
  <si>
    <t xml:space="preserve">Characterize modern techniques for in-situ contaminated soil testing. </t>
  </si>
  <si>
    <t>What is the division of air purification methods?</t>
  </si>
  <si>
    <t>What quantities characterize the acoustic wave and in what units are they expressed?</t>
  </si>
  <si>
    <t>What are the methods of noise protection?</t>
  </si>
  <si>
    <t>What is the distribution of air pollution monitoring networks by task and what are the differences between these tasks.</t>
  </si>
  <si>
    <t>Provide a definition of State Environmental Monitoring (PMŚ) and list aims of PMŚ.</t>
  </si>
  <si>
    <t xml:space="preserve">Present the basic reliability structures of the object. </t>
  </si>
  <si>
    <t>Provide a definition of reliability function.</t>
  </si>
  <si>
    <t xml:space="preserve">Discuss the expert methods for estimating reliability. </t>
  </si>
  <si>
    <t>Explain the following concepts: maximum design flood, allowed flow, flow permissible.</t>
  </si>
  <si>
    <t>List pianistic documents, needed for elaboration, in the light of European Flood Directive 2007/60/WE from 23.IX.2007 year.</t>
  </si>
  <si>
    <t>Describe process of flood transformation on reservoir with free (nonregulated) outflow.</t>
  </si>
  <si>
    <t>How is sustainable development implemented through spatial planning?</t>
  </si>
  <si>
    <t>Specify the priorities in the planning and location of new developments that are in force according to the Spatial Planning and Development Act.</t>
  </si>
  <si>
    <t>List the methods of river renaturalization (rehabilitation) based on the changes made in the horizontal layout of the riverbed.</t>
  </si>
  <si>
    <t>Give three examples of riverbank structures and describe their ecological functions.</t>
  </si>
  <si>
    <t>What is the role of vegetation in the different elements of the river:  the river bed, the banks and the river valley? Discuss the functions and practical examples of use.</t>
  </si>
  <si>
    <t>Present methods to improve the stability of landfill slopes, the embankments and natural slopes.</t>
  </si>
  <si>
    <t>Present the classification, materials and functions of seals in landfills.</t>
  </si>
  <si>
    <t>What documents define the planned tasks to be performed on a construction site and who is responsible for their correct preparation?</t>
  </si>
  <si>
    <t>Explain the terms: full investment life cycle, investment cycle, investment realization cycle. What stages and phases are included in each of the mentioned cycles?</t>
  </si>
  <si>
    <t>Describe structure and working rules of chamber water intake from river bank.</t>
  </si>
  <si>
    <t>Describe method of Cross used for calculation annular water supply networks.</t>
  </si>
  <si>
    <t xml:space="preserve">Describe structure and working rules of small-diameter gravity sewage system. </t>
  </si>
  <si>
    <t>Describe structure of technological line for surface water treatment intended for drinking.</t>
  </si>
  <si>
    <t>Describe idea of marginal cost of reduction of pollution related to unit tax for emissions and emission allowances.</t>
  </si>
  <si>
    <t>Discuss the basic benefits of implementing an environmental management system in an enterprise.</t>
  </si>
  <si>
    <t>List and discuss the design solutions of the culvert slope inlet.</t>
  </si>
  <si>
    <t>Discuss the structure and forms of the stream occurring along the swift current length of theculvert slope inlet.</t>
  </si>
  <si>
    <t>Give the basic dimensions of the dam's cross-section and list factors determining their properties.</t>
  </si>
  <si>
    <t>What is the purpose of using inverse filters in earthfill dams, what are the criteria for their selection, discuss one of them?</t>
  </si>
  <si>
    <t xml:space="preserve"> List of river flow elements and explain process of river flood wave formulation in the aspect of river flow elements. </t>
  </si>
  <si>
    <t xml:space="preserve"> Consequences of climate change influence on river regime of different climatic zones.</t>
  </si>
  <si>
    <t xml:space="preserve"> Explain output capacity of channel in steady and unsteady flow. </t>
  </si>
  <si>
    <t xml:space="preserve"> List examples of mathematical modelling application for estimation of extreme floods.</t>
  </si>
  <si>
    <t xml:space="preserve"> How we can estimate influence of expected climate changes on water resources in catchment scale?</t>
  </si>
  <si>
    <t xml:space="preserve"> Explain different steps that need to be carried out in order to set up a hydrological model so that it can be applied for scenario analyses</t>
  </si>
  <si>
    <t xml:space="preserve"> Describe phenomena and processes which shape water conditions in urban catchment and indicate risks  of extremal floods and droughts.  </t>
  </si>
  <si>
    <t xml:space="preserve"> What is LID? What kind of LID's can be applied in urban hydrological model? </t>
  </si>
  <si>
    <t xml:space="preserve"> How we can minimise flood risk. </t>
  </si>
  <si>
    <t xml:space="preserve"> Shortly describe basic aim of  EU Water Framework Directive. </t>
  </si>
  <si>
    <t>Inżynieria środ. mgr A2 Water Management and Water Use</t>
  </si>
  <si>
    <t>_pytania_WM</t>
  </si>
  <si>
    <t>WM_A2</t>
  </si>
  <si>
    <t>Arch_S1</t>
  </si>
  <si>
    <t>Arch_S2</t>
  </si>
  <si>
    <t>Arch_S3</t>
  </si>
  <si>
    <t>_pytania_Arch</t>
  </si>
  <si>
    <t>_pytania_Arch_nr</t>
  </si>
  <si>
    <t>_pytania_Arch_ile</t>
  </si>
  <si>
    <t>Przyrodnicze obszary chronione w Polsce i ich znaczenie w ochronie krajobrazu</t>
  </si>
  <si>
    <t>Obszary Natura 2000 jako instrument ochrony krajobrazu</t>
  </si>
  <si>
    <t>Prawne formy ochrony krajobrazu kulturowego w Polsce</t>
  </si>
  <si>
    <t>Plany ochrony dla przyrodniczych obszarów chronionych - podstawa prawna i znaczenie w zachowaniu cennych krajobrazów</t>
  </si>
  <si>
    <t>Audyt krajobrazowy - jako instrument prawny ochrony krajobrazu</t>
  </si>
  <si>
    <t>Zasady kształtowania krajobrazu oparte na przesłankach wiedzy ekologicznej</t>
  </si>
  <si>
    <t>Międzynarodowe formy ochrony obszarów o unikalnych wartościach przyrodniczych i/lub kulturowych – wymienić, podać podstawy prawne i przykłady</t>
  </si>
  <si>
    <t>Europejska Konwencja Krajobrazowa - ważniejsze wymagania</t>
  </si>
  <si>
    <t>Międzynarodowe konwencje o szczególnym znaczeniu w ochronie wartości przyrodniczych krajobrazu</t>
  </si>
  <si>
    <t>Międzynarodowe konwencje o szczególnym znaczeniu w ochronie krajobrazu kulturowego</t>
  </si>
  <si>
    <t>Kategorie obszarów chronionych według Światowej Unii Ochrony Przyrody (IUCN) - cel ustanowienia, wymienić ważniejsze z nich</t>
  </si>
  <si>
    <t>Zasady ochrony wartości wizualnych krajobrazu – w zarządzaniu dużymi obszarami</t>
  </si>
  <si>
    <t>Ogólna charakterystyka systemu planowania przestrzennego w Polsce</t>
  </si>
  <si>
    <t>Krajobraz jako przedmiot planowania przestrzennego</t>
  </si>
  <si>
    <t>Rola samorządu terytorialnego w kształtowaniu krajobrazu</t>
  </si>
  <si>
    <t>Podstawy prawne planowania przestrzennego</t>
  </si>
  <si>
    <t>Partycypacja społeczna w planowaniu przestrzennym</t>
  </si>
  <si>
    <t>Fazy opracowania miejscowego planu zagospodarowania przestrzennego</t>
  </si>
  <si>
    <t>Podstawowe różnice w zakresie ustaleń studium uwarunkowań i kierunków zagospodarowania przestrzennego gminy (suikzp) i miejscowego planu zagospodarowania przestrzennego (mpzp)</t>
  </si>
  <si>
    <t>Rola architekta krajobrazu w opracowaniu dokumentów planistycznych na szczeblu gminnym</t>
  </si>
  <si>
    <t xml:space="preserve">Elementy kompozycji krajobrazu miasta </t>
  </si>
  <si>
    <t xml:space="preserve">Tworzywo przyrodnicze w kompozycji krajobrazu miasta </t>
  </si>
  <si>
    <t>Dominanta w krajobrazie miasta – definicje, rodzaje i przykłady</t>
  </si>
  <si>
    <t>Przykłady interesujących współczesnych realizacji w krajobrazie miasta</t>
  </si>
  <si>
    <t>Typy wnętrz w krajobrazie miasta – definicje, elementy, przykłady</t>
  </si>
  <si>
    <t>Dynamika krajobrazu miasta  - prowadzenie – zatrzymanie– wyprowadzenie; definicja i przykłady</t>
  </si>
  <si>
    <t>Punkt charakterystyczny i jego znaczenie w krajobrazie miasta</t>
  </si>
  <si>
    <t>Sztuka ulicy w krajobrazie miasta</t>
  </si>
  <si>
    <t>Przykłady elementów wzmacniających rytmy w krajobrazie miasta</t>
  </si>
  <si>
    <t>Formy i czynniki rozwoju osadnictwa wiejskiego w Polsce</t>
  </si>
  <si>
    <t>Przyczyny Rewolucji Agrarnej w Anglii i jej wpływ na przemiany krajobrazu rolniczego Europy</t>
  </si>
  <si>
    <t>Znaczenie działalności gen Dezyderego Chłapowskiego dla krajobrazu rolniczego na ziemiach polskich</t>
  </si>
  <si>
    <t>Przyczyny współczesnej degradacji krajobrazu obszarów wiejskich w Polsce</t>
  </si>
  <si>
    <t>Wykorzystanie map glebowo-rolniczych w projektowaniu krajobrazu obszarów wiejskich</t>
  </si>
  <si>
    <t>Przyrodnicze, kulturowe i gospodarcze funkcje zadrzewień śródpolnych</t>
  </si>
  <si>
    <t>Klasyfikacja form przestrzennych i rodzajów zadrzewień w krajobrazie otwartym</t>
  </si>
  <si>
    <t>Budowa zadrzewień śródpolnych (struktura pozioma i pionowa, skład gatunkowy i in) w zależności od rodzaju i funkcji zadrzewień</t>
  </si>
  <si>
    <t>Znaczenie ochronne zadrzewień śródpolnych dla upraw rolniczych i krajobrazu otwartego</t>
  </si>
  <si>
    <t>Zadrzewienia śródpolne i bilans wodny w krajobrazie otwartym w dobie zmian klimatu</t>
  </si>
  <si>
    <t>Aleje jako forma zadrzewień przydrożnych w krajobrazie otwartym - geneza, znaczenie krajobrazowe i kulturowe</t>
  </si>
  <si>
    <t>Dobór gatunków drzew i krzewów do zadrzewień a warunki siedliskowe</t>
  </si>
  <si>
    <t>Możliwości stosowania topól i pionierskich gatunków roślin drzewiastych w zadrzewieniach - cele, zalety, problemy</t>
  </si>
  <si>
    <t>Drzewa owocowe w krajobrazie otwartym - geneza i współczesność; znaczenie biocenotyczne, ozdobne, użytkowe</t>
  </si>
  <si>
    <t>Materiały i technologie stosowane we współczesnych realizacjach sztuki ogrodowej</t>
  </si>
  <si>
    <t>Struktura przestrzeni społecznych i publicznych osiedla mieszkaniowego a projektowanie i wyposażenie</t>
  </si>
  <si>
    <t>Przestrzeń architektoniczna i jej struktura</t>
  </si>
  <si>
    <t>Projektowanie otoczenia i lokalizacja pomników, rzeźb i instalacji przestrzennych jako elementów krajobrazu</t>
  </si>
  <si>
    <t>Pojęcie ergonomii w projektowaniu wnętrz</t>
  </si>
  <si>
    <t>Sztuka Ziemi (Earth art) – geneza, nurty, przykłady realizacji i wpływ na rozwój architektury krajobrazu</t>
  </si>
  <si>
    <t>Mała architektura i mebel miejski jako elementy tworzące tożsamość miejsca</t>
  </si>
  <si>
    <t>Elementy i charakterystyka przestrzeni styku między domem a ogrodem </t>
  </si>
  <si>
    <t>Ogrody  tymczasowe i pokazowe – zagadnienie efemeryczności w architekturze krajobrazu Przykłady współczesnych realizacji</t>
  </si>
  <si>
    <t>Sztuka krajobrazu jako narzędzie rewitalizacji miejskich przestrzeni publicznych</t>
  </si>
  <si>
    <t>Rola architekta krajobrazu w partycypacyjnym projektowaniu przestrzeni</t>
  </si>
  <si>
    <t>Kategorie architektonicznego rozumienia miejsca</t>
  </si>
  <si>
    <t>Indywidualne preferencje i przygotowanie estetyczne projektanta a gust i wyobrażenia klienta (zleceniodawcy) Rola architekta krajobrazu w kształtowaniu postaw estetycznych</t>
  </si>
  <si>
    <t>Rola sztuki we współczesnym wzornictwie i architekturze krajobrazu</t>
  </si>
  <si>
    <t>Ochrona prawna drzew na terenach miejskich i w krajobrazie otwartym</t>
  </si>
  <si>
    <t>Przyczyny zamierania i sposoby ochrony drzew w środowisku miejskim</t>
  </si>
  <si>
    <t>Metody badania i oceny stanu zdrowotnego drzew w mieście</t>
  </si>
  <si>
    <t>Wymagane przepisami minimalne dystanse sadzenia drzew i krzewów od elementów infrastruktury technicznej (w tym nadziemnej i podziemnej)</t>
  </si>
  <si>
    <t>Zabiegi pielęgnacyjne drzew i krzewów przyulicznych</t>
  </si>
  <si>
    <t>Przygotowanie i parametry jakościowe materiału szkółkarskiego roślin drzewiastych na potrzeby warunków miejskich</t>
  </si>
  <si>
    <t>Zasady doboru gatunkowego roślin drzewiastych</t>
  </si>
  <si>
    <t>Stan prawny kształtowania terenów sportowo-rekreacyjnych dla dzieci i młodzieży</t>
  </si>
  <si>
    <t>Urządzanie terenów sportowo-rekreacyjnych dla dzieci i młodzieży - zasady wyboru sprzętu, nawierzchni oraz roślinności</t>
  </si>
  <si>
    <t>Zasady wykonywana i eksploatacji obiektów sportowo-rekreacyjnych dla dzieci i młodzieży</t>
  </si>
  <si>
    <t>Przykłady rozwiązań konstrukcyjnych nawierzchni ciągów pieszo-jezdnych, pieszych i rowerowych</t>
  </si>
  <si>
    <t>Metody i technologie retencjonowania wody; mała retencja</t>
  </si>
  <si>
    <t>Systemy gospodarowania wodą w krajobrazie - technologie wykonywania i eksploatacji</t>
  </si>
  <si>
    <t>Podstawy prawne kosztorysowania</t>
  </si>
  <si>
    <t>Podstawy techniczne kosztorysowania</t>
  </si>
  <si>
    <t>Rodzaje kosztorysów i ich charakterystyka</t>
  </si>
  <si>
    <t>Księgi rachunkowo-podatkowe w przedsiębiorstwie; biznes plany</t>
  </si>
  <si>
    <t>Zarządzanie i marketing w przedsiębiorstwie - podstawy prawne</t>
  </si>
  <si>
    <t>Metody wyceny prac projektowo-wykonawczych w architekturze krajobrazu</t>
  </si>
  <si>
    <t>Dokumenty na placu budowy</t>
  </si>
  <si>
    <t>Ochrona środowiska na placu budowy</t>
  </si>
  <si>
    <t>Dachy zielone – kompensacja przyrodnicza w odniesieniu do przepisów krajowych</t>
  </si>
  <si>
    <t>Wykorzystanie dachów zielonych w przeciwdziałaniu niekorzystnym zmianom klimatu oraz stymulacji bioróżnorodności na terenach miejskich</t>
  </si>
  <si>
    <t>Udział architekta krajobrazu w projektowaniu, urządzaniu i pielęgnacji dachów zielonych</t>
  </si>
  <si>
    <t>Zakres merytoryczny zaleceń konserwatorskich dla zabytkowych założeń ogrodowych (omówić oraz podać przykłady)</t>
  </si>
  <si>
    <t>Przestrzenny kontekst obiektu zabytkowego – znaczenie oraz podstawowe zasady ochrony</t>
  </si>
  <si>
    <t>Realizacje konserwatorskie - przykłady i ich ocena</t>
  </si>
  <si>
    <t>Zasady i przykłady prawidłowo przeprowadzonej adaptacji historycznego zespołu pałacowo–parkowego</t>
  </si>
  <si>
    <t>Uwarunkowania prawne ochrony zabytków</t>
  </si>
  <si>
    <t>Sposoby interpretacji koncepcji zielonej infrastruktury</t>
  </si>
  <si>
    <t>Funkcje zielonej infrastruktury</t>
  </si>
  <si>
    <t>Elementy zielonej infrastruktury w skali regionu/ miasta/ miejsca</t>
  </si>
  <si>
    <t>Główne cechy dzieła architektury krajobrazu</t>
  </si>
  <si>
    <t>Kryteria oceny dzieła architektury krajobrazu</t>
  </si>
  <si>
    <t>Wpływ trendów demograficznych i społecznych na rozwój infrastruktury turystycznej</t>
  </si>
  <si>
    <t>Opracowanie przyrodnicze sporządzane na potrzeby planowania przestrzennego - cele, skala  i zakres</t>
  </si>
  <si>
    <t>Podstawowe pojęcia stosowane w zarządzaniu zasobami wizualnymi krajobrazu</t>
  </si>
  <si>
    <t>Podstawowe instrumenty kształtowania struktury fizjonomicznej krajobrazu</t>
  </si>
  <si>
    <t>Źródła zanieczyszczeń wizualnych krajobrazu</t>
  </si>
  <si>
    <t>© M. Połoński ver. 3.8 / 1.II.2021</t>
  </si>
  <si>
    <t>Specyfika przestrzeni ogrodowej. Ogród a krajobraz</t>
  </si>
  <si>
    <t>Architektura krajobrazu mgr S1 Sztuka ogrodu i krajobrazu</t>
  </si>
  <si>
    <t>Architektura krajobrazu mgr S2 Urządzanie i pielęgnowanie krajobrazu</t>
  </si>
  <si>
    <t>Architektura krajobrazu mgr S3 Projektowanie krajobrazu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</si>
</sst>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9.6"/>
      <color theme="1"/>
      <name val="Calibri"/>
      <family val="2"/>
    </font>
    <font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5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 applyProtection="1">
      <alignment horizontal="left" vertical="center"/>
      <protection hidden="1"/>
    </xf>
    <xf numFmtId="164" fontId="0" fillId="0" borderId="0" xfId="0" applyNumberFormat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Protection="1">
      <protection hidden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5">
    <dxf>
      <fill>
        <patternFill>
          <bgColor theme="4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 patternType="solid"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7</xdr:col>
          <xdr:colOff>0</xdr:colOff>
          <xdr:row>63</xdr:row>
          <xdr:rowOff>0</xdr:rowOff>
        </xdr:from>
        <xdr:to>
          <xdr:col>7</xdr:col>
          <xdr:colOff>114300</xdr:colOff>
          <xdr:row>63</xdr:row>
          <xdr:rowOff>161925</xdr:rowOff>
        </xdr:to>
        <xdr:sp macro="" textlink="">
          <xdr:nvSpPr>
            <xdr:cNvPr id="2052" name="Object 4" hidden="1">
              <a:extLst xmlns:a="http://schemas.openxmlformats.org/drawingml/2006/main"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w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10"/>
  <sheetViews>
    <sheetView tabSelected="1" zoomScale="160" zoomScaleNormal="160" workbookViewId="0" topLeftCell="A1">
      <selection activeCell="G5" sqref="G5:O5"/>
    </sheetView>
  </sheetViews>
  <sheetFormatPr defaultColWidth="9.140625" defaultRowHeight="15"/>
  <cols>
    <col min="1" max="3" width="0.9921875" style="0" customWidth="1"/>
    <col min="4" max="4" width="6.57421875" style="0" customWidth="1"/>
    <col min="5" max="5" width="3.8515625" style="0" customWidth="1"/>
    <col min="6" max="6" width="15.421875" style="0" customWidth="1"/>
    <col min="9" max="9" width="9.8515625" style="0" bestFit="1" customWidth="1"/>
  </cols>
  <sheetData>
    <row r="1" spans="7:12" ht="9.75" customHeight="1">
      <c r="G1" s="16"/>
      <c r="H1" s="16"/>
      <c r="I1" s="16"/>
      <c r="J1" s="16"/>
      <c r="K1" s="16"/>
      <c r="L1" s="16"/>
    </row>
    <row r="2" spans="4:15" ht="15">
      <c r="D2" s="9" t="s">
        <v>715</v>
      </c>
      <c r="H2" s="17" t="s">
        <v>139</v>
      </c>
      <c r="I2" s="17"/>
      <c r="J2" s="17"/>
      <c r="L2" s="16" t="s">
        <v>336</v>
      </c>
      <c r="M2" s="16"/>
      <c r="N2" s="11"/>
      <c r="O2" s="11"/>
    </row>
    <row r="3" spans="3:13" ht="15">
      <c r="C3" s="4">
        <f ca="1">C3+1</f>
        <v>6057</v>
      </c>
      <c r="D3" s="2" t="s">
        <v>66</v>
      </c>
      <c r="H3" s="18" t="s">
        <v>138</v>
      </c>
      <c r="I3" s="18"/>
      <c r="J3" s="18"/>
      <c r="L3" s="22" t="s">
        <v>538</v>
      </c>
      <c r="M3" s="22"/>
    </row>
    <row r="4" ht="15.75" thickBot="1"/>
    <row r="5" spans="4:15" ht="15.75" thickBot="1">
      <c r="D5" s="2" t="s">
        <v>63</v>
      </c>
      <c r="G5" s="19" t="s">
        <v>717</v>
      </c>
      <c r="H5" s="20"/>
      <c r="I5" s="20"/>
      <c r="J5" s="20"/>
      <c r="K5" s="20"/>
      <c r="L5" s="20"/>
      <c r="M5" s="20"/>
      <c r="N5" s="20"/>
      <c r="O5" s="21"/>
    </row>
    <row r="6" ht="8.25" customHeight="1"/>
    <row r="7" spans="4:15" ht="15.75" thickBot="1">
      <c r="D7" s="1" t="s">
        <v>145</v>
      </c>
      <c r="E7" s="23" t="s">
        <v>559</v>
      </c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4:15" ht="62.25" customHeight="1" thickBot="1">
      <c r="D8" s="3">
        <f ca="1">IF(ISEVEN(_nr_los),RANDBETWEEN(VLOOKUP("$",INDIRECT(VLOOKUP(_dla_kogo,_kierunki_nr,5,FALSE)),2,FALSE),VLOOKUP("$",INDIRECT(VLOOKUP(_dla_kogo,_kierunki_nr,5,FALSE)),3,FALSE)),0)</f>
        <v>0</v>
      </c>
      <c r="E8" s="13" t="str">
        <f ca="1">VLOOKUP(D8,INDIRECT(VLOOKUP(_dla_kogo,_kierunki_nr,4,FALSE)),2,FALSE)</f>
        <v xml:space="preserve"> </v>
      </c>
      <c r="F8" s="14"/>
      <c r="G8" s="14"/>
      <c r="H8" s="14"/>
      <c r="I8" s="14"/>
      <c r="J8" s="14"/>
      <c r="K8" s="14"/>
      <c r="L8" s="14"/>
      <c r="M8" s="14"/>
      <c r="N8" s="14"/>
      <c r="O8" s="15"/>
    </row>
    <row r="9" spans="4:15" ht="9.75" customHeight="1" thickBot="1">
      <c r="D9" s="3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4:15" ht="60" customHeight="1" thickBot="1">
      <c r="D10" s="3">
        <f ca="1">IF(ISEVEN(_nr_los),RANDBETWEEN(VLOOKUP(VLOOKUP(_dla_kogo,_kierunki_nr,2,FALSE),INDIRECT(VLOOKUP(_dla_kogo,_kierunki_nr,5,FALSE)),2,FALSE),VLOOKUP(VLOOKUP(_dla_kogo,_kierunki_nr,2,FALSE),INDIRECT(VLOOKUP(_dla_kogo,_kierunki_nr,5,FALSE)),3,FALSE)),0)</f>
        <v>0</v>
      </c>
      <c r="E10" s="13" t="str">
        <f ca="1">VLOOKUP(D10,INDIRECT(VLOOKUP(_dla_kogo,_kierunki_nr,4,FALSE)),2,FALSE)</f>
        <v xml:space="preserve"> </v>
      </c>
      <c r="F10" s="14"/>
      <c r="G10" s="14"/>
      <c r="H10" s="14"/>
      <c r="I10" s="14"/>
      <c r="J10" s="14"/>
      <c r="K10" s="14"/>
      <c r="L10" s="14"/>
      <c r="M10" s="14"/>
      <c r="N10" s="14"/>
      <c r="O10" s="15"/>
    </row>
  </sheetData>
  <sheetProtection algorithmName="SHA-512" hashValue="Rulm2UBkzD45Ecb3riu/DONug2JoO1VueUAiMLpv/VnNcwp9sXAFiNHxiiRwl6dSJxo9iENEf3mMZULlxvGZxg==" saltValue="WFvRRMeZpoLMFW5chzDtYw==" spinCount="100000" sheet="1" objects="1" scenarios="1"/>
  <mergeCells count="9">
    <mergeCell ref="E10:O10"/>
    <mergeCell ref="G1:L1"/>
    <mergeCell ref="H2:J2"/>
    <mergeCell ref="H3:J3"/>
    <mergeCell ref="E8:O8"/>
    <mergeCell ref="L2:M2"/>
    <mergeCell ref="G5:O5"/>
    <mergeCell ref="L3:M3"/>
    <mergeCell ref="E7:O7"/>
  </mergeCells>
  <conditionalFormatting sqref="E8 E10">
    <cfRule type="expression" priority="1" dxfId="14">
      <formula>($D$8=0)</formula>
    </cfRule>
    <cfRule type="expression" priority="21" dxfId="0">
      <formula>IF(ISERR(SEARCH("$",INDEX(INDIRECT(VLOOKUP(_dla_kogo,_kierunki_nr,3,FALSE)),D8+1,1))),FALSE,TRUE)</formula>
    </cfRule>
    <cfRule type="expression" priority="22" dxfId="12">
      <formula>IF(ISERR(SEARCH("$",INDEX(INDIRECT(VLOOKUP(_dla_kogo,_kierunki_nr,3,FALSE)),D8+1,1))),TRUE,FALSE)</formula>
    </cfRule>
  </conditionalFormatting>
  <dataValidations count="1">
    <dataValidation type="list" allowBlank="1" showInputMessage="1" showErrorMessage="1" sqref="G5">
      <formula1>_kierunki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X104"/>
  <sheetViews>
    <sheetView zoomScale="178" zoomScaleNormal="178" workbookViewId="0" topLeftCell="B4">
      <selection activeCell="B7" sqref="B7"/>
    </sheetView>
  </sheetViews>
  <sheetFormatPr defaultColWidth="9.140625" defaultRowHeight="15"/>
  <cols>
    <col min="2" max="2" width="61.28125" style="0" customWidth="1"/>
    <col min="3" max="3" width="10.00390625" style="0" customWidth="1"/>
    <col min="4" max="4" width="13.421875" style="0" customWidth="1"/>
    <col min="5" max="5" width="22.421875" style="0" customWidth="1"/>
    <col min="6" max="6" width="16.8515625" style="0" customWidth="1"/>
    <col min="7" max="7" width="8.7109375" style="0" customWidth="1"/>
    <col min="8" max="8" width="89.28125" style="0" customWidth="1"/>
    <col min="10" max="10" width="29.421875" style="0" customWidth="1"/>
    <col min="14" max="14" width="62.57421875" style="0" customWidth="1"/>
    <col min="19" max="19" width="63.421875" style="0" customWidth="1"/>
    <col min="24" max="24" width="80.7109375" style="0" customWidth="1"/>
  </cols>
  <sheetData>
    <row r="1" ht="15">
      <c r="B1" t="s">
        <v>541</v>
      </c>
    </row>
    <row r="3" spans="2:6" s="5" customFormat="1" ht="62.25" customHeight="1">
      <c r="B3" s="5" t="s">
        <v>542</v>
      </c>
      <c r="C3" s="5" t="s">
        <v>543</v>
      </c>
      <c r="D3" s="24" t="s">
        <v>544</v>
      </c>
      <c r="E3" s="24"/>
      <c r="F3" s="24"/>
    </row>
    <row r="4" spans="2:6" ht="15">
      <c r="B4" t="s">
        <v>717</v>
      </c>
      <c r="C4" t="s">
        <v>613</v>
      </c>
      <c r="D4" t="s">
        <v>616</v>
      </c>
      <c r="E4" t="s">
        <v>617</v>
      </c>
      <c r="F4" t="s">
        <v>618</v>
      </c>
    </row>
    <row r="5" spans="2:6" ht="15">
      <c r="B5" t="s">
        <v>718</v>
      </c>
      <c r="C5" t="s">
        <v>614</v>
      </c>
      <c r="D5" t="s">
        <v>616</v>
      </c>
      <c r="E5" t="s">
        <v>617</v>
      </c>
      <c r="F5" t="s">
        <v>618</v>
      </c>
    </row>
    <row r="6" spans="2:6" ht="15">
      <c r="B6" t="s">
        <v>719</v>
      </c>
      <c r="C6" t="s">
        <v>615</v>
      </c>
      <c r="D6" t="s">
        <v>616</v>
      </c>
      <c r="E6" t="s">
        <v>617</v>
      </c>
      <c r="F6" t="s">
        <v>618</v>
      </c>
    </row>
    <row r="7" spans="2:6" ht="15">
      <c r="B7" t="s">
        <v>252</v>
      </c>
      <c r="C7" t="s">
        <v>247</v>
      </c>
      <c r="D7" t="str">
        <f>"_pytania_"&amp;MID(C7,1,SEARCH("_",C7)-1)</f>
        <v>_pytania_Bud</v>
      </c>
      <c r="E7" t="str">
        <f>D7&amp;"_nr"</f>
        <v>_pytania_Bud_nr</v>
      </c>
      <c r="F7" t="str">
        <f>D7&amp;"_ile"</f>
        <v>_pytania_Bud_ile</v>
      </c>
    </row>
    <row r="8" spans="2:6" ht="15">
      <c r="B8" t="s">
        <v>253</v>
      </c>
      <c r="C8" t="s">
        <v>248</v>
      </c>
      <c r="D8" t="str">
        <f aca="true" t="shared" si="0" ref="D8:D21">"_pytania_"&amp;MID(C8,1,SEARCH("_",C8)-1)</f>
        <v>_pytania_Bud</v>
      </c>
      <c r="E8" t="str">
        <f aca="true" t="shared" si="1" ref="E8:E21">D8&amp;"_nr"</f>
        <v>_pytania_Bud_nr</v>
      </c>
      <c r="F8" t="str">
        <f aca="true" t="shared" si="2" ref="F8:F21">D8&amp;"_ile"</f>
        <v>_pytania_Bud_ile</v>
      </c>
    </row>
    <row r="9" spans="2:6" ht="15">
      <c r="B9" t="s">
        <v>254</v>
      </c>
      <c r="C9" t="s">
        <v>249</v>
      </c>
      <c r="D9" t="str">
        <f t="shared" si="0"/>
        <v>_pytania_Bud</v>
      </c>
      <c r="E9" t="str">
        <f t="shared" si="1"/>
        <v>_pytania_Bud_nr</v>
      </c>
      <c r="F9" t="str">
        <f t="shared" si="2"/>
        <v>_pytania_Bud_ile</v>
      </c>
    </row>
    <row r="10" spans="2:6" ht="15">
      <c r="B10" t="s">
        <v>334</v>
      </c>
      <c r="C10" t="s">
        <v>261</v>
      </c>
      <c r="D10" t="str">
        <f t="shared" si="0"/>
        <v>_pytania_Bud</v>
      </c>
      <c r="E10" t="str">
        <f t="shared" si="1"/>
        <v>_pytania_Bud_nr</v>
      </c>
      <c r="F10" t="str">
        <f t="shared" si="2"/>
        <v>_pytania_Bud_ile</v>
      </c>
    </row>
    <row r="11" spans="2:6" ht="15">
      <c r="B11" t="s">
        <v>255</v>
      </c>
      <c r="C11" t="s">
        <v>250</v>
      </c>
      <c r="D11" t="str">
        <f t="shared" si="0"/>
        <v>_pytania_OS</v>
      </c>
      <c r="E11" t="str">
        <f t="shared" si="1"/>
        <v>_pytania_OS_nr</v>
      </c>
      <c r="F11" t="str">
        <f t="shared" si="2"/>
        <v>_pytania_OS_ile</v>
      </c>
    </row>
    <row r="12" spans="2:6" ht="15">
      <c r="B12" t="s">
        <v>256</v>
      </c>
      <c r="C12" t="s">
        <v>251</v>
      </c>
      <c r="D12" t="str">
        <f t="shared" si="0"/>
        <v>_pytania_OS</v>
      </c>
      <c r="E12" t="str">
        <f t="shared" si="1"/>
        <v>_pytania_OS_nr</v>
      </c>
      <c r="F12" t="str">
        <f t="shared" si="2"/>
        <v>_pytania_OS_ile</v>
      </c>
    </row>
    <row r="13" spans="2:6" ht="15">
      <c r="B13" t="s">
        <v>257</v>
      </c>
      <c r="C13" t="s">
        <v>540</v>
      </c>
      <c r="D13" t="str">
        <f t="shared" si="0"/>
        <v>_pytania_RME</v>
      </c>
      <c r="E13" t="str">
        <f t="shared" si="1"/>
        <v>_pytania_RME_nr</v>
      </c>
      <c r="F13" t="str">
        <f t="shared" si="2"/>
        <v>_pytania_RME_ile</v>
      </c>
    </row>
    <row r="14" spans="2:6" ht="15">
      <c r="B14" t="s">
        <v>146</v>
      </c>
      <c r="C14" t="s">
        <v>234</v>
      </c>
      <c r="D14" t="str">
        <f t="shared" si="0"/>
        <v>_pytania_IS</v>
      </c>
      <c r="E14" t="str">
        <f t="shared" si="1"/>
        <v>_pytania_IS_nr</v>
      </c>
      <c r="F14" t="str">
        <f t="shared" si="2"/>
        <v>_pytania_IS_ile</v>
      </c>
    </row>
    <row r="15" spans="2:6" ht="15">
      <c r="B15" t="s">
        <v>147</v>
      </c>
      <c r="C15" t="s">
        <v>235</v>
      </c>
      <c r="D15" t="str">
        <f t="shared" si="0"/>
        <v>_pytania_IS</v>
      </c>
      <c r="E15" t="str">
        <f t="shared" si="1"/>
        <v>_pytania_IS_nr</v>
      </c>
      <c r="F15" t="str">
        <f t="shared" si="2"/>
        <v>_pytania_IS_ile</v>
      </c>
    </row>
    <row r="16" spans="2:6" ht="15">
      <c r="B16" t="s">
        <v>148</v>
      </c>
      <c r="C16" t="s">
        <v>236</v>
      </c>
      <c r="D16" t="str">
        <f t="shared" si="0"/>
        <v>_pytania_IS</v>
      </c>
      <c r="E16" t="str">
        <f t="shared" si="1"/>
        <v>_pytania_IS_nr</v>
      </c>
      <c r="F16" t="str">
        <f t="shared" si="2"/>
        <v>_pytania_IS_ile</v>
      </c>
    </row>
    <row r="17" spans="2:6" ht="15">
      <c r="B17" t="s">
        <v>149</v>
      </c>
      <c r="C17" t="s">
        <v>237</v>
      </c>
      <c r="D17" t="str">
        <f t="shared" si="0"/>
        <v>_pytania_IS</v>
      </c>
      <c r="E17" t="str">
        <f t="shared" si="1"/>
        <v>_pytania_IS_nr</v>
      </c>
      <c r="F17" t="str">
        <f t="shared" si="2"/>
        <v>_pytania_IS_ile</v>
      </c>
    </row>
    <row r="18" spans="2:6" ht="15">
      <c r="B18" t="s">
        <v>610</v>
      </c>
      <c r="C18" t="s">
        <v>612</v>
      </c>
      <c r="D18" t="str">
        <f aca="true" t="shared" si="3" ref="D18">"_pytania_"&amp;MID(C18,1,SEARCH("_",C18)-1)</f>
        <v>_pytania_WM</v>
      </c>
      <c r="E18" t="str">
        <f aca="true" t="shared" si="4" ref="E18">D18&amp;"_nr"</f>
        <v>_pytania_WM_nr</v>
      </c>
      <c r="F18" t="str">
        <f aca="true" t="shared" si="5" ref="F18">D18&amp;"_ile"</f>
        <v>_pytania_WM_ile</v>
      </c>
    </row>
    <row r="19" spans="2:6" ht="15">
      <c r="B19" t="s">
        <v>335</v>
      </c>
      <c r="C19" t="s">
        <v>262</v>
      </c>
      <c r="D19" t="str">
        <f t="shared" si="0"/>
        <v>_pytania_IS</v>
      </c>
      <c r="E19" t="str">
        <f t="shared" si="1"/>
        <v>_pytania_IS_nr</v>
      </c>
      <c r="F19" t="str">
        <f t="shared" si="2"/>
        <v>_pytania_IS_ile</v>
      </c>
    </row>
    <row r="20" spans="2:6" ht="15">
      <c r="B20" t="s">
        <v>259</v>
      </c>
      <c r="C20" t="s">
        <v>258</v>
      </c>
      <c r="D20" t="str">
        <f t="shared" si="0"/>
        <v>_pytania_IGW</v>
      </c>
      <c r="E20" t="str">
        <f t="shared" si="1"/>
        <v>_pytania_IGW_nr</v>
      </c>
      <c r="F20" t="str">
        <f t="shared" si="2"/>
        <v>_pytania_IGW_ile</v>
      </c>
    </row>
    <row r="21" spans="2:6" ht="15">
      <c r="B21" t="s">
        <v>260</v>
      </c>
      <c r="C21" t="s">
        <v>263</v>
      </c>
      <c r="D21" t="str">
        <f t="shared" si="0"/>
        <v>_pytania_IGW</v>
      </c>
      <c r="E21" t="str">
        <f t="shared" si="1"/>
        <v>_pytania_IGW_nr</v>
      </c>
      <c r="F21" t="str">
        <f t="shared" si="2"/>
        <v>_pytania_IGW_ile</v>
      </c>
    </row>
    <row r="37" spans="8:24" ht="15">
      <c r="H37" t="s">
        <v>78</v>
      </c>
      <c r="N37" t="s">
        <v>72</v>
      </c>
      <c r="S37" t="s">
        <v>85</v>
      </c>
      <c r="X37" t="s">
        <v>110</v>
      </c>
    </row>
    <row r="38" spans="8:24" ht="15">
      <c r="H38" t="s">
        <v>62</v>
      </c>
      <c r="N38" t="s">
        <v>140</v>
      </c>
      <c r="S38" t="s">
        <v>141</v>
      </c>
      <c r="X38" t="s">
        <v>142</v>
      </c>
    </row>
    <row r="39" spans="2:24" ht="15">
      <c r="B39" s="7" t="s">
        <v>79</v>
      </c>
      <c r="F39" t="s">
        <v>2</v>
      </c>
      <c r="H39" s="10" t="e">
        <f ca="1">H40+H41</f>
        <v>#N/A</v>
      </c>
      <c r="L39" t="s">
        <v>2</v>
      </c>
      <c r="N39" t="e">
        <f ca="1">N40+N41</f>
        <v>#N/A</v>
      </c>
      <c r="Q39" t="s">
        <v>2</v>
      </c>
      <c r="S39" t="e">
        <f ca="1">S40+S41</f>
        <v>#N/A</v>
      </c>
      <c r="V39" t="s">
        <v>2</v>
      </c>
      <c r="X39" t="e">
        <f ca="1">X40+X41</f>
        <v>#N/A</v>
      </c>
    </row>
    <row r="40" spans="2:24" ht="15">
      <c r="B40" t="s">
        <v>80</v>
      </c>
      <c r="F40" t="s">
        <v>70</v>
      </c>
      <c r="H40" s="10" t="e">
        <f ca="1">COUNTIF(INDIRECT(VLOOKUP(H38,_kierunki_nr,4,FALSE)),"O")</f>
        <v>#N/A</v>
      </c>
      <c r="L40" t="s">
        <v>70</v>
      </c>
      <c r="N40" t="e">
        <f ca="1">COUNTIF(INDIRECT(VLOOKUP(N38,_kierunki_nr,4,FALSE)),"O")</f>
        <v>#N/A</v>
      </c>
      <c r="Q40" t="s">
        <v>70</v>
      </c>
      <c r="S40" t="e">
        <f ca="1">COUNTIF(INDIRECT(VLOOKUP(S38,_kierunki_nr,4,FALSE)),"O")</f>
        <v>#N/A</v>
      </c>
      <c r="V40" t="s">
        <v>70</v>
      </c>
      <c r="X40" t="e">
        <f ca="1">COUNTIF(INDIRECT(VLOOKUP(X38,_kierunki_nr,4,FALSE)),"O")</f>
        <v>#N/A</v>
      </c>
    </row>
    <row r="41" spans="2:24" ht="15">
      <c r="B41" t="s">
        <v>81</v>
      </c>
      <c r="F41" t="s">
        <v>71</v>
      </c>
      <c r="H41" s="10" t="e">
        <f ca="1">COUNTIF(INDIRECT(VLOOKUP(H38,_kierunki_nr,4,FALSE)),"S")</f>
        <v>#N/A</v>
      </c>
      <c r="L41" t="s">
        <v>71</v>
      </c>
      <c r="N41" t="e">
        <f ca="1">COUNTIF(INDIRECT(VLOOKUP(N38,_kierunki_nr,4,FALSE)),"S")</f>
        <v>#N/A</v>
      </c>
      <c r="Q41" t="s">
        <v>71</v>
      </c>
      <c r="S41" t="e">
        <f ca="1">COUNTIF(INDIRECT(VLOOKUP(S38,_kierunki_nr,4,FALSE)),"S")</f>
        <v>#N/A</v>
      </c>
      <c r="V41" t="s">
        <v>71</v>
      </c>
      <c r="X41" t="e">
        <f ca="1">COUNTIF(INDIRECT(VLOOKUP(X38,_kierunki_nr,4,FALSE)),"S")</f>
        <v>#N/A</v>
      </c>
    </row>
    <row r="42" spans="2:24" ht="15">
      <c r="B42" t="s">
        <v>82</v>
      </c>
      <c r="F42" t="s">
        <v>73</v>
      </c>
      <c r="H42" s="10" t="e">
        <f ca="1">IF(H41=0,ROUNDUP(H39/2,0),H41)</f>
        <v>#N/A</v>
      </c>
      <c r="L42" t="s">
        <v>73</v>
      </c>
      <c r="N42" t="e">
        <f ca="1">IF(N41=0,ROUNDUP(N39/2,0),N41)</f>
        <v>#N/A</v>
      </c>
      <c r="Q42" t="s">
        <v>73</v>
      </c>
      <c r="S42" t="e">
        <f ca="1">IF(S41=0,ROUNDUP(S39/2,0),S41)</f>
        <v>#N/A</v>
      </c>
      <c r="V42" t="s">
        <v>73</v>
      </c>
      <c r="X42" t="e">
        <f ca="1">IF(X41=0,ROUNDUP(X39/2,0),X41)</f>
        <v>#N/A</v>
      </c>
    </row>
    <row r="43" ht="15">
      <c r="B43" t="s">
        <v>83</v>
      </c>
    </row>
    <row r="44" spans="2:24" s="5" customFormat="1" ht="31.5" customHeight="1">
      <c r="B44" t="s">
        <v>84</v>
      </c>
      <c r="F44" s="5" t="s">
        <v>0</v>
      </c>
      <c r="G44" s="5" t="s">
        <v>67</v>
      </c>
      <c r="H44" s="5" t="s">
        <v>1</v>
      </c>
      <c r="L44" s="5" t="s">
        <v>0</v>
      </c>
      <c r="M44" s="5" t="s">
        <v>67</v>
      </c>
      <c r="N44" s="5" t="s">
        <v>1</v>
      </c>
      <c r="Q44" s="5" t="s">
        <v>0</v>
      </c>
      <c r="R44" s="5" t="s">
        <v>67</v>
      </c>
      <c r="S44" s="5" t="s">
        <v>1</v>
      </c>
      <c r="V44" s="5" t="s">
        <v>0</v>
      </c>
      <c r="W44" s="5" t="s">
        <v>67</v>
      </c>
      <c r="X44" s="5" t="s">
        <v>1</v>
      </c>
    </row>
    <row r="45" spans="6:24" s="5" customFormat="1" ht="15">
      <c r="F45" s="5">
        <v>0</v>
      </c>
      <c r="H45" s="5" t="s">
        <v>65</v>
      </c>
      <c r="L45" s="5">
        <v>0</v>
      </c>
      <c r="N45" s="5" t="s">
        <v>65</v>
      </c>
      <c r="Q45" s="5">
        <v>0</v>
      </c>
      <c r="S45" s="5" t="s">
        <v>65</v>
      </c>
      <c r="V45" s="5">
        <v>0</v>
      </c>
      <c r="X45" s="5" t="s">
        <v>65</v>
      </c>
    </row>
    <row r="46" spans="6:24" s="5" customFormat="1" ht="15">
      <c r="F46" s="5">
        <v>1</v>
      </c>
      <c r="G46" s="5" t="s">
        <v>68</v>
      </c>
      <c r="H46" s="5" t="s">
        <v>3</v>
      </c>
      <c r="L46" s="5">
        <v>1</v>
      </c>
      <c r="M46" s="5" t="s">
        <v>68</v>
      </c>
      <c r="N46" s="5" t="s">
        <v>3</v>
      </c>
      <c r="Q46" s="5">
        <v>1</v>
      </c>
      <c r="R46" s="5" t="s">
        <v>68</v>
      </c>
      <c r="S46" s="5" t="s">
        <v>3</v>
      </c>
      <c r="V46" s="5">
        <v>1</v>
      </c>
      <c r="W46" s="5" t="s">
        <v>68</v>
      </c>
      <c r="X46" s="5" t="s">
        <v>3</v>
      </c>
    </row>
    <row r="47" spans="2:24" s="5" customFormat="1" ht="15">
      <c r="B47" s="8" t="s">
        <v>143</v>
      </c>
      <c r="F47" s="5">
        <v>2</v>
      </c>
      <c r="G47" s="5" t="s">
        <v>68</v>
      </c>
      <c r="H47" s="5" t="s">
        <v>4</v>
      </c>
      <c r="L47" s="5">
        <v>2</v>
      </c>
      <c r="M47" s="5" t="s">
        <v>68</v>
      </c>
      <c r="N47" s="5" t="s">
        <v>4</v>
      </c>
      <c r="Q47" s="5">
        <v>2</v>
      </c>
      <c r="R47" s="5" t="s">
        <v>68</v>
      </c>
      <c r="S47" s="5" t="s">
        <v>4</v>
      </c>
      <c r="V47" s="5">
        <v>2</v>
      </c>
      <c r="W47" s="5" t="s">
        <v>68</v>
      </c>
      <c r="X47" s="5" t="s">
        <v>4</v>
      </c>
    </row>
    <row r="48" spans="6:24" s="5" customFormat="1" ht="15">
      <c r="F48" s="5">
        <v>3</v>
      </c>
      <c r="G48" s="5" t="s">
        <v>68</v>
      </c>
      <c r="H48" s="5" t="s">
        <v>5</v>
      </c>
      <c r="L48" s="5">
        <v>3</v>
      </c>
      <c r="M48" s="5" t="s">
        <v>68</v>
      </c>
      <c r="N48" s="5" t="s">
        <v>5</v>
      </c>
      <c r="Q48" s="5">
        <v>3</v>
      </c>
      <c r="R48" s="5" t="s">
        <v>68</v>
      </c>
      <c r="S48" s="5" t="s">
        <v>5</v>
      </c>
      <c r="V48" s="5">
        <v>3</v>
      </c>
      <c r="W48" s="5" t="s">
        <v>68</v>
      </c>
      <c r="X48" s="5" t="s">
        <v>5</v>
      </c>
    </row>
    <row r="49" spans="2:24" s="5" customFormat="1" ht="30">
      <c r="B49" s="5" t="s">
        <v>74</v>
      </c>
      <c r="C49" s="5" t="s">
        <v>238</v>
      </c>
      <c r="F49" s="5">
        <v>4</v>
      </c>
      <c r="G49" s="5" t="s">
        <v>68</v>
      </c>
      <c r="H49" s="5" t="s">
        <v>6</v>
      </c>
      <c r="L49" s="5">
        <v>4</v>
      </c>
      <c r="M49" s="5" t="s">
        <v>68</v>
      </c>
      <c r="N49" s="5" t="s">
        <v>6</v>
      </c>
      <c r="Q49" s="5">
        <v>4</v>
      </c>
      <c r="R49" s="5" t="s">
        <v>68</v>
      </c>
      <c r="S49" s="5" t="s">
        <v>6</v>
      </c>
      <c r="V49" s="5">
        <v>4</v>
      </c>
      <c r="W49" s="5" t="s">
        <v>68</v>
      </c>
      <c r="X49" s="5" t="s">
        <v>6</v>
      </c>
    </row>
    <row r="50" spans="2:24" s="5" customFormat="1" ht="45">
      <c r="B50" s="5" t="s">
        <v>75</v>
      </c>
      <c r="C50" s="5" t="s">
        <v>239</v>
      </c>
      <c r="F50" s="5">
        <v>5</v>
      </c>
      <c r="G50" s="5" t="s">
        <v>68</v>
      </c>
      <c r="H50" s="5" t="s">
        <v>7</v>
      </c>
      <c r="L50" s="5">
        <v>5</v>
      </c>
      <c r="M50" s="5" t="s">
        <v>68</v>
      </c>
      <c r="N50" s="5" t="s">
        <v>7</v>
      </c>
      <c r="Q50" s="5">
        <v>5</v>
      </c>
      <c r="R50" s="5" t="s">
        <v>68</v>
      </c>
      <c r="S50" s="5" t="s">
        <v>7</v>
      </c>
      <c r="V50" s="5">
        <v>5</v>
      </c>
      <c r="W50" s="5" t="s">
        <v>68</v>
      </c>
      <c r="X50" s="5" t="s">
        <v>7</v>
      </c>
    </row>
    <row r="51" spans="2:24" s="5" customFormat="1" ht="45">
      <c r="B51" s="5" t="s">
        <v>76</v>
      </c>
      <c r="C51" s="5" t="s">
        <v>240</v>
      </c>
      <c r="F51" s="5">
        <v>6</v>
      </c>
      <c r="G51" s="5" t="s">
        <v>68</v>
      </c>
      <c r="H51" s="5" t="s">
        <v>8</v>
      </c>
      <c r="L51" s="5">
        <v>6</v>
      </c>
      <c r="M51" s="5" t="s">
        <v>68</v>
      </c>
      <c r="N51" s="5" t="s">
        <v>8</v>
      </c>
      <c r="Q51" s="5">
        <v>6</v>
      </c>
      <c r="R51" s="5" t="s">
        <v>68</v>
      </c>
      <c r="S51" s="5" t="s">
        <v>8</v>
      </c>
      <c r="V51" s="5">
        <v>6</v>
      </c>
      <c r="W51" s="5" t="s">
        <v>68</v>
      </c>
      <c r="X51" s="5" t="s">
        <v>8</v>
      </c>
    </row>
    <row r="52" spans="2:24" s="5" customFormat="1" ht="30">
      <c r="B52" s="5" t="s">
        <v>77</v>
      </c>
      <c r="C52" s="5" t="s">
        <v>241</v>
      </c>
      <c r="F52" s="5">
        <v>7</v>
      </c>
      <c r="G52" s="5" t="s">
        <v>68</v>
      </c>
      <c r="H52" s="5" t="s">
        <v>9</v>
      </c>
      <c r="L52" s="5">
        <v>7</v>
      </c>
      <c r="M52" s="5" t="s">
        <v>68</v>
      </c>
      <c r="N52" s="5" t="s">
        <v>9</v>
      </c>
      <c r="Q52" s="5">
        <v>7</v>
      </c>
      <c r="R52" s="5" t="s">
        <v>68</v>
      </c>
      <c r="S52" s="5" t="s">
        <v>9</v>
      </c>
      <c r="V52" s="5">
        <v>7</v>
      </c>
      <c r="W52" s="5" t="s">
        <v>68</v>
      </c>
      <c r="X52" s="5" t="s">
        <v>9</v>
      </c>
    </row>
    <row r="53" spans="2:24" s="5" customFormat="1" ht="45">
      <c r="B53" s="5" t="s">
        <v>232</v>
      </c>
      <c r="C53" s="5" t="s">
        <v>242</v>
      </c>
      <c r="F53" s="5">
        <v>8</v>
      </c>
      <c r="G53" s="5" t="s">
        <v>68</v>
      </c>
      <c r="H53" s="5" t="s">
        <v>10</v>
      </c>
      <c r="L53" s="5">
        <v>8</v>
      </c>
      <c r="M53" s="5" t="s">
        <v>68</v>
      </c>
      <c r="N53" s="5" t="s">
        <v>10</v>
      </c>
      <c r="Q53" s="5">
        <v>8</v>
      </c>
      <c r="R53" s="5" t="s">
        <v>68</v>
      </c>
      <c r="S53" s="5" t="s">
        <v>10</v>
      </c>
      <c r="V53" s="5">
        <v>8</v>
      </c>
      <c r="W53" s="5" t="s">
        <v>68</v>
      </c>
      <c r="X53" s="5" t="s">
        <v>10</v>
      </c>
    </row>
    <row r="54" spans="2:24" s="5" customFormat="1" ht="45">
      <c r="B54" s="5" t="s">
        <v>243</v>
      </c>
      <c r="C54" s="5" t="s">
        <v>244</v>
      </c>
      <c r="F54" s="5">
        <v>9</v>
      </c>
      <c r="G54" s="5" t="s">
        <v>68</v>
      </c>
      <c r="H54" s="5" t="s">
        <v>11</v>
      </c>
      <c r="L54" s="5">
        <v>9</v>
      </c>
      <c r="M54" s="5" t="s">
        <v>68</v>
      </c>
      <c r="N54" s="5" t="s">
        <v>11</v>
      </c>
      <c r="Q54" s="5">
        <v>9</v>
      </c>
      <c r="R54" s="5" t="s">
        <v>68</v>
      </c>
      <c r="S54" s="5" t="s">
        <v>11</v>
      </c>
      <c r="V54" s="5">
        <v>9</v>
      </c>
      <c r="W54" s="5" t="s">
        <v>68</v>
      </c>
      <c r="X54" s="5" t="s">
        <v>11</v>
      </c>
    </row>
    <row r="55" spans="2:24" s="5" customFormat="1" ht="45">
      <c r="B55" s="5" t="s">
        <v>245</v>
      </c>
      <c r="C55" s="5" t="s">
        <v>246</v>
      </c>
      <c r="F55" s="5">
        <v>10</v>
      </c>
      <c r="G55" s="5" t="s">
        <v>68</v>
      </c>
      <c r="H55" s="5" t="s">
        <v>12</v>
      </c>
      <c r="L55" s="5">
        <v>10</v>
      </c>
      <c r="M55" s="5" t="s">
        <v>68</v>
      </c>
      <c r="N55" s="5" t="s">
        <v>12</v>
      </c>
      <c r="Q55" s="5">
        <v>10</v>
      </c>
      <c r="R55" s="5" t="s">
        <v>68</v>
      </c>
      <c r="S55" s="5" t="s">
        <v>12</v>
      </c>
      <c r="V55" s="5">
        <v>10</v>
      </c>
      <c r="W55" s="5" t="s">
        <v>68</v>
      </c>
      <c r="X55" s="5" t="s">
        <v>12</v>
      </c>
    </row>
    <row r="56" spans="6:24" s="5" customFormat="1" ht="15">
      <c r="F56" s="5">
        <v>11</v>
      </c>
      <c r="G56" s="5" t="s">
        <v>68</v>
      </c>
      <c r="H56" s="5" t="s">
        <v>13</v>
      </c>
      <c r="L56" s="5">
        <v>11</v>
      </c>
      <c r="M56" s="5" t="s">
        <v>68</v>
      </c>
      <c r="N56" s="5" t="s">
        <v>13</v>
      </c>
      <c r="Q56" s="5">
        <v>11</v>
      </c>
      <c r="R56" s="5" t="s">
        <v>68</v>
      </c>
      <c r="S56" s="5" t="s">
        <v>13</v>
      </c>
      <c r="V56" s="5">
        <v>11</v>
      </c>
      <c r="W56" s="5" t="s">
        <v>68</v>
      </c>
      <c r="X56" s="5" t="s">
        <v>13</v>
      </c>
    </row>
    <row r="57" spans="6:24" s="5" customFormat="1" ht="15">
      <c r="F57" s="5">
        <v>12</v>
      </c>
      <c r="G57" s="5" t="s">
        <v>68</v>
      </c>
      <c r="H57" s="5" t="s">
        <v>14</v>
      </c>
      <c r="L57" s="5">
        <v>12</v>
      </c>
      <c r="M57" s="5" t="s">
        <v>68</v>
      </c>
      <c r="N57" s="5" t="s">
        <v>14</v>
      </c>
      <c r="Q57" s="5">
        <v>12</v>
      </c>
      <c r="R57" s="5" t="s">
        <v>68</v>
      </c>
      <c r="S57" s="5" t="s">
        <v>14</v>
      </c>
      <c r="V57" s="5">
        <v>12</v>
      </c>
      <c r="W57" s="5" t="s">
        <v>68</v>
      </c>
      <c r="X57" s="5" t="s">
        <v>14</v>
      </c>
    </row>
    <row r="58" spans="6:24" s="5" customFormat="1" ht="45">
      <c r="F58" s="5">
        <v>13</v>
      </c>
      <c r="G58" s="5" t="s">
        <v>68</v>
      </c>
      <c r="H58" s="5" t="s">
        <v>15</v>
      </c>
      <c r="L58" s="5">
        <v>13</v>
      </c>
      <c r="M58" s="5" t="s">
        <v>68</v>
      </c>
      <c r="N58" s="5" t="s">
        <v>15</v>
      </c>
      <c r="Q58" s="5">
        <v>13</v>
      </c>
      <c r="R58" s="5" t="s">
        <v>68</v>
      </c>
      <c r="S58" s="5" t="s">
        <v>15</v>
      </c>
      <c r="V58" s="5">
        <v>13</v>
      </c>
      <c r="W58" s="5" t="s">
        <v>68</v>
      </c>
      <c r="X58" s="5" t="s">
        <v>15</v>
      </c>
    </row>
    <row r="59" spans="6:24" s="5" customFormat="1" ht="30">
      <c r="F59" s="5">
        <v>14</v>
      </c>
      <c r="G59" s="5" t="s">
        <v>68</v>
      </c>
      <c r="H59" s="5" t="s">
        <v>16</v>
      </c>
      <c r="L59" s="5">
        <v>14</v>
      </c>
      <c r="M59" s="5" t="s">
        <v>68</v>
      </c>
      <c r="N59" s="5" t="s">
        <v>16</v>
      </c>
      <c r="Q59" s="5">
        <v>14</v>
      </c>
      <c r="R59" s="5" t="s">
        <v>68</v>
      </c>
      <c r="S59" s="5" t="s">
        <v>16</v>
      </c>
      <c r="V59" s="5">
        <v>14</v>
      </c>
      <c r="W59" s="5" t="s">
        <v>68</v>
      </c>
      <c r="X59" s="5" t="s">
        <v>16</v>
      </c>
    </row>
    <row r="60" spans="6:24" s="5" customFormat="1" ht="30">
      <c r="F60" s="5">
        <v>15</v>
      </c>
      <c r="G60" s="5" t="s">
        <v>68</v>
      </c>
      <c r="H60" s="5" t="s">
        <v>17</v>
      </c>
      <c r="L60" s="5">
        <v>15</v>
      </c>
      <c r="M60" s="5" t="s">
        <v>68</v>
      </c>
      <c r="N60" s="5" t="s">
        <v>17</v>
      </c>
      <c r="Q60" s="5">
        <v>15</v>
      </c>
      <c r="R60" s="5" t="s">
        <v>68</v>
      </c>
      <c r="S60" s="5" t="s">
        <v>17</v>
      </c>
      <c r="V60" s="5">
        <v>15</v>
      </c>
      <c r="W60" s="5" t="s">
        <v>68</v>
      </c>
      <c r="X60" s="5" t="s">
        <v>17</v>
      </c>
    </row>
    <row r="61" spans="6:24" s="5" customFormat="1" ht="15">
      <c r="F61" s="5">
        <v>16</v>
      </c>
      <c r="G61" s="5" t="s">
        <v>68</v>
      </c>
      <c r="H61" s="5" t="s">
        <v>18</v>
      </c>
      <c r="L61" s="5">
        <v>16</v>
      </c>
      <c r="M61" s="5" t="s">
        <v>68</v>
      </c>
      <c r="N61" s="5" t="s">
        <v>18</v>
      </c>
      <c r="Q61" s="5">
        <v>16</v>
      </c>
      <c r="R61" s="5" t="s">
        <v>68</v>
      </c>
      <c r="S61" s="5" t="s">
        <v>18</v>
      </c>
      <c r="V61" s="5">
        <v>16</v>
      </c>
      <c r="W61" s="5" t="s">
        <v>68</v>
      </c>
      <c r="X61" s="5" t="s">
        <v>18</v>
      </c>
    </row>
    <row r="62" spans="6:24" s="5" customFormat="1" ht="15">
      <c r="F62" s="5">
        <v>17</v>
      </c>
      <c r="G62" s="5" t="s">
        <v>68</v>
      </c>
      <c r="H62" s="5" t="s">
        <v>19</v>
      </c>
      <c r="L62" s="5">
        <v>17</v>
      </c>
      <c r="M62" s="5" t="s">
        <v>68</v>
      </c>
      <c r="N62" s="5" t="s">
        <v>19</v>
      </c>
      <c r="Q62" s="5">
        <v>17</v>
      </c>
      <c r="R62" s="5" t="s">
        <v>68</v>
      </c>
      <c r="S62" s="5" t="s">
        <v>19</v>
      </c>
      <c r="V62" s="5">
        <v>17</v>
      </c>
      <c r="W62" s="5" t="s">
        <v>68</v>
      </c>
      <c r="X62" s="5" t="s">
        <v>19</v>
      </c>
    </row>
    <row r="63" spans="6:24" s="5" customFormat="1" ht="40.5">
      <c r="F63" s="5">
        <v>18</v>
      </c>
      <c r="G63" s="5" t="s">
        <v>68</v>
      </c>
      <c r="H63" s="5" t="s">
        <v>144</v>
      </c>
      <c r="L63" s="5">
        <v>18</v>
      </c>
      <c r="M63" s="5" t="s">
        <v>68</v>
      </c>
      <c r="N63" s="5" t="s">
        <v>61</v>
      </c>
      <c r="Q63" s="5">
        <v>18</v>
      </c>
      <c r="R63" s="5" t="s">
        <v>68</v>
      </c>
      <c r="S63" s="5" t="s">
        <v>61</v>
      </c>
      <c r="V63" s="5">
        <v>18</v>
      </c>
      <c r="W63" s="5" t="s">
        <v>68</v>
      </c>
      <c r="X63" s="5" t="s">
        <v>61</v>
      </c>
    </row>
    <row r="64" spans="6:24" s="5" customFormat="1" ht="15">
      <c r="F64" s="5">
        <v>19</v>
      </c>
      <c r="G64" s="5" t="s">
        <v>68</v>
      </c>
      <c r="H64" s="5" t="s">
        <v>20</v>
      </c>
      <c r="L64" s="5">
        <v>19</v>
      </c>
      <c r="M64" s="5" t="s">
        <v>68</v>
      </c>
      <c r="N64" s="5" t="s">
        <v>20</v>
      </c>
      <c r="Q64" s="5">
        <v>19</v>
      </c>
      <c r="R64" s="5" t="s">
        <v>68</v>
      </c>
      <c r="S64" s="5" t="s">
        <v>20</v>
      </c>
      <c r="V64" s="5">
        <v>19</v>
      </c>
      <c r="W64" s="5" t="s">
        <v>68</v>
      </c>
      <c r="X64" s="5" t="s">
        <v>20</v>
      </c>
    </row>
    <row r="65" spans="6:24" s="5" customFormat="1" ht="30">
      <c r="F65" s="5">
        <v>20</v>
      </c>
      <c r="G65" s="5" t="s">
        <v>68</v>
      </c>
      <c r="H65" s="5" t="s">
        <v>21</v>
      </c>
      <c r="L65" s="5">
        <v>20</v>
      </c>
      <c r="M65" s="5" t="s">
        <v>68</v>
      </c>
      <c r="N65" s="5" t="s">
        <v>21</v>
      </c>
      <c r="Q65" s="5">
        <v>20</v>
      </c>
      <c r="R65" s="5" t="s">
        <v>68</v>
      </c>
      <c r="S65" s="5" t="s">
        <v>21</v>
      </c>
      <c r="V65" s="5">
        <v>20</v>
      </c>
      <c r="W65" s="5" t="s">
        <v>68</v>
      </c>
      <c r="X65" s="5" t="s">
        <v>21</v>
      </c>
    </row>
    <row r="66" spans="6:24" s="5" customFormat="1" ht="15">
      <c r="F66" s="5">
        <v>21</v>
      </c>
      <c r="G66" s="5" t="s">
        <v>68</v>
      </c>
      <c r="H66" s="5" t="s">
        <v>22</v>
      </c>
      <c r="L66" s="5">
        <v>21</v>
      </c>
      <c r="M66" s="5" t="s">
        <v>68</v>
      </c>
      <c r="N66" s="5" t="s">
        <v>22</v>
      </c>
      <c r="Q66" s="5">
        <v>21</v>
      </c>
      <c r="R66" s="5" t="s">
        <v>68</v>
      </c>
      <c r="S66" s="5" t="s">
        <v>22</v>
      </c>
      <c r="V66" s="5">
        <v>21</v>
      </c>
      <c r="W66" s="5" t="s">
        <v>68</v>
      </c>
      <c r="X66" s="5" t="s">
        <v>22</v>
      </c>
    </row>
    <row r="67" spans="6:24" s="5" customFormat="1" ht="30">
      <c r="F67" s="5">
        <v>22</v>
      </c>
      <c r="G67" s="5" t="s">
        <v>68</v>
      </c>
      <c r="H67" s="5" t="s">
        <v>23</v>
      </c>
      <c r="L67" s="5">
        <v>22</v>
      </c>
      <c r="M67" s="5" t="s">
        <v>68</v>
      </c>
      <c r="N67" s="5" t="s">
        <v>23</v>
      </c>
      <c r="Q67" s="5">
        <v>22</v>
      </c>
      <c r="R67" s="5" t="s">
        <v>68</v>
      </c>
      <c r="S67" s="5" t="s">
        <v>23</v>
      </c>
      <c r="V67" s="5">
        <v>22</v>
      </c>
      <c r="W67" s="5" t="s">
        <v>68</v>
      </c>
      <c r="X67" s="5" t="s">
        <v>23</v>
      </c>
    </row>
    <row r="68" spans="6:24" s="5" customFormat="1" ht="15">
      <c r="F68" s="5">
        <v>23</v>
      </c>
      <c r="G68" s="5" t="s">
        <v>68</v>
      </c>
      <c r="H68" s="5" t="s">
        <v>24</v>
      </c>
      <c r="L68" s="5">
        <v>23</v>
      </c>
      <c r="M68" s="5" t="s">
        <v>68</v>
      </c>
      <c r="N68" s="5" t="s">
        <v>24</v>
      </c>
      <c r="Q68" s="5">
        <v>23</v>
      </c>
      <c r="R68" s="5" t="s">
        <v>68</v>
      </c>
      <c r="S68" s="5" t="s">
        <v>24</v>
      </c>
      <c r="V68" s="5">
        <v>23</v>
      </c>
      <c r="W68" s="5" t="s">
        <v>68</v>
      </c>
      <c r="X68" s="5" t="s">
        <v>24</v>
      </c>
    </row>
    <row r="69" spans="6:24" s="5" customFormat="1" ht="15">
      <c r="F69" s="5">
        <v>24</v>
      </c>
      <c r="G69" s="5" t="s">
        <v>68</v>
      </c>
      <c r="H69" s="5" t="s">
        <v>25</v>
      </c>
      <c r="L69" s="5">
        <v>24</v>
      </c>
      <c r="M69" s="5" t="s">
        <v>68</v>
      </c>
      <c r="N69" s="5" t="s">
        <v>25</v>
      </c>
      <c r="Q69" s="5">
        <v>24</v>
      </c>
      <c r="R69" s="5" t="s">
        <v>68</v>
      </c>
      <c r="S69" s="5" t="s">
        <v>25</v>
      </c>
      <c r="V69" s="5">
        <v>24</v>
      </c>
      <c r="W69" s="5" t="s">
        <v>68</v>
      </c>
      <c r="X69" s="5" t="s">
        <v>25</v>
      </c>
    </row>
    <row r="70" spans="6:24" s="5" customFormat="1" ht="30">
      <c r="F70" s="5">
        <v>25</v>
      </c>
      <c r="G70" s="5" t="s">
        <v>68</v>
      </c>
      <c r="H70" s="5" t="s">
        <v>26</v>
      </c>
      <c r="L70" s="5">
        <v>25</v>
      </c>
      <c r="M70" s="5" t="s">
        <v>68</v>
      </c>
      <c r="N70" s="5" t="s">
        <v>26</v>
      </c>
      <c r="Q70" s="5">
        <v>25</v>
      </c>
      <c r="R70" s="5" t="s">
        <v>68</v>
      </c>
      <c r="S70" s="5" t="s">
        <v>26</v>
      </c>
      <c r="V70" s="5">
        <v>25</v>
      </c>
      <c r="W70" s="5" t="s">
        <v>68</v>
      </c>
      <c r="X70" s="5" t="s">
        <v>26</v>
      </c>
    </row>
    <row r="71" spans="6:24" s="5" customFormat="1" ht="30">
      <c r="F71" s="5">
        <v>26</v>
      </c>
      <c r="G71" s="5" t="s">
        <v>68</v>
      </c>
      <c r="H71" s="5" t="s">
        <v>27</v>
      </c>
      <c r="L71" s="5">
        <v>26</v>
      </c>
      <c r="M71" s="5" t="s">
        <v>68</v>
      </c>
      <c r="N71" s="5" t="s">
        <v>27</v>
      </c>
      <c r="Q71" s="5">
        <v>26</v>
      </c>
      <c r="R71" s="5" t="s">
        <v>68</v>
      </c>
      <c r="S71" s="5" t="s">
        <v>27</v>
      </c>
      <c r="V71" s="5">
        <v>26</v>
      </c>
      <c r="W71" s="5" t="s">
        <v>68</v>
      </c>
      <c r="X71" s="5" t="s">
        <v>27</v>
      </c>
    </row>
    <row r="72" spans="6:24" s="5" customFormat="1" ht="15">
      <c r="F72" s="5">
        <v>27</v>
      </c>
      <c r="G72" s="5" t="s">
        <v>68</v>
      </c>
      <c r="H72" s="5" t="s">
        <v>28</v>
      </c>
      <c r="L72" s="5">
        <v>27</v>
      </c>
      <c r="M72" s="5" t="s">
        <v>68</v>
      </c>
      <c r="N72" s="5" t="s">
        <v>28</v>
      </c>
      <c r="Q72" s="5">
        <v>27</v>
      </c>
      <c r="R72" s="5" t="s">
        <v>68</v>
      </c>
      <c r="S72" s="5" t="s">
        <v>28</v>
      </c>
      <c r="V72" s="5">
        <v>27</v>
      </c>
      <c r="W72" s="5" t="s">
        <v>68</v>
      </c>
      <c r="X72" s="5" t="s">
        <v>28</v>
      </c>
    </row>
    <row r="73" spans="6:24" s="5" customFormat="1" ht="15">
      <c r="F73" s="5">
        <v>28</v>
      </c>
      <c r="G73" s="5" t="s">
        <v>68</v>
      </c>
      <c r="H73" s="5" t="s">
        <v>29</v>
      </c>
      <c r="L73" s="5">
        <v>28</v>
      </c>
      <c r="M73" s="5" t="s">
        <v>68</v>
      </c>
      <c r="N73" s="5" t="s">
        <v>29</v>
      </c>
      <c r="Q73" s="5">
        <v>28</v>
      </c>
      <c r="R73" s="5" t="s">
        <v>68</v>
      </c>
      <c r="S73" s="5" t="s">
        <v>29</v>
      </c>
      <c r="V73" s="5">
        <v>28</v>
      </c>
      <c r="W73" s="5" t="s">
        <v>68</v>
      </c>
      <c r="X73" s="5" t="s">
        <v>29</v>
      </c>
    </row>
    <row r="74" spans="6:24" s="5" customFormat="1" ht="30">
      <c r="F74" s="5">
        <v>29</v>
      </c>
      <c r="G74" s="5" t="s">
        <v>68</v>
      </c>
      <c r="H74" s="5" t="s">
        <v>30</v>
      </c>
      <c r="L74" s="5">
        <v>29</v>
      </c>
      <c r="M74" s="5" t="s">
        <v>68</v>
      </c>
      <c r="N74" s="5" t="s">
        <v>30</v>
      </c>
      <c r="Q74" s="5">
        <v>29</v>
      </c>
      <c r="R74" s="5" t="s">
        <v>68</v>
      </c>
      <c r="S74" s="5" t="s">
        <v>30</v>
      </c>
      <c r="V74" s="5">
        <v>29</v>
      </c>
      <c r="W74" s="5" t="s">
        <v>68</v>
      </c>
      <c r="X74" s="5" t="s">
        <v>30</v>
      </c>
    </row>
    <row r="75" spans="6:24" s="5" customFormat="1" ht="15">
      <c r="F75" s="5">
        <v>30</v>
      </c>
      <c r="G75" s="5" t="s">
        <v>68</v>
      </c>
      <c r="H75" s="5" t="s">
        <v>31</v>
      </c>
      <c r="L75" s="5">
        <v>30</v>
      </c>
      <c r="M75" s="5" t="s">
        <v>68</v>
      </c>
      <c r="N75" s="5" t="s">
        <v>31</v>
      </c>
      <c r="Q75" s="5">
        <v>30</v>
      </c>
      <c r="R75" s="5" t="s">
        <v>68</v>
      </c>
      <c r="S75" s="5" t="s">
        <v>31</v>
      </c>
      <c r="V75" s="5">
        <v>30</v>
      </c>
      <c r="W75" s="5" t="s">
        <v>68</v>
      </c>
      <c r="X75" s="5" t="s">
        <v>31</v>
      </c>
    </row>
    <row r="76" spans="6:24" s="5" customFormat="1" ht="30">
      <c r="F76" s="5">
        <v>31</v>
      </c>
      <c r="G76" s="5" t="s">
        <v>68</v>
      </c>
      <c r="H76" s="5" t="s">
        <v>32</v>
      </c>
      <c r="L76" s="5">
        <v>31</v>
      </c>
      <c r="M76" s="5" t="s">
        <v>69</v>
      </c>
      <c r="N76" s="5" t="s">
        <v>32</v>
      </c>
      <c r="Q76" s="5">
        <v>31</v>
      </c>
      <c r="R76" s="5" t="s">
        <v>69</v>
      </c>
      <c r="S76" s="5" t="s">
        <v>86</v>
      </c>
      <c r="V76" s="5">
        <v>31</v>
      </c>
      <c r="W76" s="5" t="s">
        <v>69</v>
      </c>
      <c r="X76" s="5" t="s">
        <v>111</v>
      </c>
    </row>
    <row r="77" spans="6:24" s="5" customFormat="1" ht="15">
      <c r="F77" s="5">
        <v>32</v>
      </c>
      <c r="G77" s="5" t="s">
        <v>68</v>
      </c>
      <c r="H77" s="5" t="s">
        <v>33</v>
      </c>
      <c r="L77" s="5">
        <v>32</v>
      </c>
      <c r="M77" s="5" t="s">
        <v>69</v>
      </c>
      <c r="N77" s="5" t="s">
        <v>33</v>
      </c>
      <c r="Q77" s="5">
        <v>32</v>
      </c>
      <c r="R77" s="5" t="s">
        <v>69</v>
      </c>
      <c r="S77" s="5" t="s">
        <v>87</v>
      </c>
      <c r="V77" s="5">
        <v>32</v>
      </c>
      <c r="W77" s="5" t="s">
        <v>69</v>
      </c>
      <c r="X77" s="5" t="s">
        <v>112</v>
      </c>
    </row>
    <row r="78" spans="6:24" s="5" customFormat="1" ht="15">
      <c r="F78" s="5">
        <v>33</v>
      </c>
      <c r="G78" s="5" t="s">
        <v>68</v>
      </c>
      <c r="H78" s="5" t="s">
        <v>34</v>
      </c>
      <c r="L78" s="5">
        <v>33</v>
      </c>
      <c r="M78" s="5" t="s">
        <v>69</v>
      </c>
      <c r="N78" s="5" t="s">
        <v>34</v>
      </c>
      <c r="Q78" s="5">
        <v>33</v>
      </c>
      <c r="R78" s="5" t="s">
        <v>69</v>
      </c>
      <c r="S78" s="5" t="s">
        <v>88</v>
      </c>
      <c r="V78" s="5">
        <v>33</v>
      </c>
      <c r="W78" s="5" t="s">
        <v>69</v>
      </c>
      <c r="X78" s="5" t="s">
        <v>113</v>
      </c>
    </row>
    <row r="79" spans="6:24" s="5" customFormat="1" ht="15">
      <c r="F79" s="5">
        <v>34</v>
      </c>
      <c r="G79" s="5" t="s">
        <v>68</v>
      </c>
      <c r="H79" s="5" t="s">
        <v>35</v>
      </c>
      <c r="L79" s="5">
        <v>34</v>
      </c>
      <c r="M79" s="5" t="s">
        <v>69</v>
      </c>
      <c r="N79" s="5" t="s">
        <v>35</v>
      </c>
      <c r="Q79" s="5">
        <v>34</v>
      </c>
      <c r="R79" s="5" t="s">
        <v>69</v>
      </c>
      <c r="S79" s="5" t="s">
        <v>89</v>
      </c>
      <c r="V79" s="5">
        <v>34</v>
      </c>
      <c r="W79" s="5" t="s">
        <v>69</v>
      </c>
      <c r="X79" s="5" t="s">
        <v>114</v>
      </c>
    </row>
    <row r="80" spans="6:24" s="5" customFormat="1" ht="15">
      <c r="F80" s="5">
        <v>35</v>
      </c>
      <c r="G80" s="5" t="s">
        <v>68</v>
      </c>
      <c r="H80" s="5" t="s">
        <v>36</v>
      </c>
      <c r="L80" s="5">
        <v>35</v>
      </c>
      <c r="M80" s="5" t="s">
        <v>69</v>
      </c>
      <c r="N80" s="5" t="s">
        <v>36</v>
      </c>
      <c r="Q80" s="5">
        <v>35</v>
      </c>
      <c r="R80" s="5" t="s">
        <v>69</v>
      </c>
      <c r="S80" s="5" t="s">
        <v>90</v>
      </c>
      <c r="V80" s="5">
        <v>35</v>
      </c>
      <c r="W80" s="5" t="s">
        <v>69</v>
      </c>
      <c r="X80" s="5" t="s">
        <v>115</v>
      </c>
    </row>
    <row r="81" spans="6:24" s="5" customFormat="1" ht="15">
      <c r="F81" s="5">
        <v>36</v>
      </c>
      <c r="G81" s="5" t="s">
        <v>68</v>
      </c>
      <c r="H81" s="5" t="s">
        <v>37</v>
      </c>
      <c r="L81" s="5">
        <v>36</v>
      </c>
      <c r="M81" s="5" t="s">
        <v>69</v>
      </c>
      <c r="N81" s="5" t="s">
        <v>37</v>
      </c>
      <c r="Q81" s="5">
        <v>36</v>
      </c>
      <c r="R81" s="5" t="s">
        <v>69</v>
      </c>
      <c r="S81" s="5" t="s">
        <v>91</v>
      </c>
      <c r="V81" s="5">
        <v>36</v>
      </c>
      <c r="W81" s="5" t="s">
        <v>69</v>
      </c>
      <c r="X81" s="5" t="s">
        <v>116</v>
      </c>
    </row>
    <row r="82" spans="6:24" s="5" customFormat="1" ht="30">
      <c r="F82" s="5">
        <v>37</v>
      </c>
      <c r="G82" s="5" t="s">
        <v>68</v>
      </c>
      <c r="H82" s="5" t="s">
        <v>38</v>
      </c>
      <c r="L82" s="5">
        <v>37</v>
      </c>
      <c r="M82" s="5" t="s">
        <v>69</v>
      </c>
      <c r="N82" s="5" t="s">
        <v>38</v>
      </c>
      <c r="Q82" s="5">
        <v>37</v>
      </c>
      <c r="R82" s="5" t="s">
        <v>69</v>
      </c>
      <c r="S82" s="5" t="s">
        <v>92</v>
      </c>
      <c r="V82" s="5">
        <v>37</v>
      </c>
      <c r="W82" s="5" t="s">
        <v>69</v>
      </c>
      <c r="X82" s="5" t="s">
        <v>117</v>
      </c>
    </row>
    <row r="83" spans="6:24" s="5" customFormat="1" ht="30">
      <c r="F83" s="5">
        <v>38</v>
      </c>
      <c r="G83" s="5" t="s">
        <v>68</v>
      </c>
      <c r="H83" s="5" t="s">
        <v>39</v>
      </c>
      <c r="L83" s="5">
        <v>38</v>
      </c>
      <c r="M83" s="5" t="s">
        <v>69</v>
      </c>
      <c r="N83" s="5" t="s">
        <v>39</v>
      </c>
      <c r="Q83" s="5">
        <v>38</v>
      </c>
      <c r="R83" s="5" t="s">
        <v>69</v>
      </c>
      <c r="S83" s="5" t="s">
        <v>93</v>
      </c>
      <c r="V83" s="5">
        <v>38</v>
      </c>
      <c r="W83" s="5" t="s">
        <v>69</v>
      </c>
      <c r="X83" s="5" t="s">
        <v>118</v>
      </c>
    </row>
    <row r="84" spans="6:24" s="5" customFormat="1" ht="30">
      <c r="F84" s="5">
        <v>39</v>
      </c>
      <c r="G84" s="5" t="s">
        <v>68</v>
      </c>
      <c r="H84" s="5" t="s">
        <v>40</v>
      </c>
      <c r="L84" s="5">
        <v>39</v>
      </c>
      <c r="M84" s="5" t="s">
        <v>69</v>
      </c>
      <c r="N84" s="5" t="s">
        <v>40</v>
      </c>
      <c r="Q84" s="5">
        <v>39</v>
      </c>
      <c r="R84" s="5" t="s">
        <v>69</v>
      </c>
      <c r="S84" s="5" t="s">
        <v>94</v>
      </c>
      <c r="V84" s="5">
        <v>39</v>
      </c>
      <c r="W84" s="5" t="s">
        <v>69</v>
      </c>
      <c r="X84" s="5" t="s">
        <v>119</v>
      </c>
    </row>
    <row r="85" spans="6:24" s="5" customFormat="1" ht="30">
      <c r="F85" s="5">
        <v>40</v>
      </c>
      <c r="G85" s="5" t="s">
        <v>68</v>
      </c>
      <c r="H85" s="5" t="s">
        <v>41</v>
      </c>
      <c r="L85" s="5">
        <v>40</v>
      </c>
      <c r="M85" s="5" t="s">
        <v>69</v>
      </c>
      <c r="N85" s="5" t="s">
        <v>41</v>
      </c>
      <c r="Q85" s="5">
        <v>40</v>
      </c>
      <c r="R85" s="5" t="s">
        <v>69</v>
      </c>
      <c r="S85" s="5" t="s">
        <v>95</v>
      </c>
      <c r="V85" s="5">
        <v>40</v>
      </c>
      <c r="W85" s="5" t="s">
        <v>69</v>
      </c>
      <c r="X85" s="5" t="s">
        <v>120</v>
      </c>
    </row>
    <row r="86" spans="6:24" s="5" customFormat="1" ht="15">
      <c r="F86" s="5">
        <v>41</v>
      </c>
      <c r="G86" s="5" t="s">
        <v>68</v>
      </c>
      <c r="H86" s="5" t="s">
        <v>42</v>
      </c>
      <c r="L86" s="5">
        <v>41</v>
      </c>
      <c r="M86" s="5" t="s">
        <v>69</v>
      </c>
      <c r="N86" s="5" t="s">
        <v>42</v>
      </c>
      <c r="Q86" s="5">
        <v>41</v>
      </c>
      <c r="R86" s="5" t="s">
        <v>69</v>
      </c>
      <c r="S86" s="5" t="s">
        <v>96</v>
      </c>
      <c r="V86" s="5">
        <v>41</v>
      </c>
      <c r="W86" s="5" t="s">
        <v>69</v>
      </c>
      <c r="X86" s="5" t="s">
        <v>121</v>
      </c>
    </row>
    <row r="87" spans="6:24" s="5" customFormat="1" ht="15">
      <c r="F87" s="5">
        <v>42</v>
      </c>
      <c r="G87" s="5" t="s">
        <v>68</v>
      </c>
      <c r="H87" s="5" t="s">
        <v>43</v>
      </c>
      <c r="L87" s="5">
        <v>42</v>
      </c>
      <c r="M87" s="5" t="s">
        <v>69</v>
      </c>
      <c r="N87" s="5" t="s">
        <v>43</v>
      </c>
      <c r="Q87" s="5">
        <v>42</v>
      </c>
      <c r="R87" s="5" t="s">
        <v>69</v>
      </c>
      <c r="S87" s="5" t="s">
        <v>97</v>
      </c>
      <c r="V87" s="5">
        <v>42</v>
      </c>
      <c r="W87" s="5" t="s">
        <v>69</v>
      </c>
      <c r="X87" s="5" t="s">
        <v>122</v>
      </c>
    </row>
    <row r="88" spans="6:24" s="5" customFormat="1" ht="15">
      <c r="F88" s="5">
        <v>43</v>
      </c>
      <c r="G88" s="5" t="s">
        <v>68</v>
      </c>
      <c r="H88" s="5" t="s">
        <v>44</v>
      </c>
      <c r="L88" s="5">
        <v>43</v>
      </c>
      <c r="M88" s="5" t="s">
        <v>69</v>
      </c>
      <c r="N88" s="5" t="s">
        <v>44</v>
      </c>
      <c r="Q88" s="5">
        <v>43</v>
      </c>
      <c r="R88" s="5" t="s">
        <v>69</v>
      </c>
      <c r="S88" s="5" t="s">
        <v>98</v>
      </c>
      <c r="V88" s="5">
        <v>43</v>
      </c>
      <c r="W88" s="5" t="s">
        <v>69</v>
      </c>
      <c r="X88" s="5" t="s">
        <v>123</v>
      </c>
    </row>
    <row r="89" spans="6:24" s="5" customFormat="1" ht="15">
      <c r="F89" s="5">
        <v>44</v>
      </c>
      <c r="G89" s="5" t="s">
        <v>68</v>
      </c>
      <c r="H89" s="5" t="s">
        <v>45</v>
      </c>
      <c r="L89" s="5">
        <v>44</v>
      </c>
      <c r="M89" s="5" t="s">
        <v>69</v>
      </c>
      <c r="N89" s="5" t="s">
        <v>45</v>
      </c>
      <c r="Q89" s="5">
        <v>44</v>
      </c>
      <c r="R89" s="5" t="s">
        <v>69</v>
      </c>
      <c r="S89" s="5" t="s">
        <v>99</v>
      </c>
      <c r="V89" s="5">
        <v>44</v>
      </c>
      <c r="W89" s="5" t="s">
        <v>69</v>
      </c>
      <c r="X89" s="5" t="s">
        <v>124</v>
      </c>
    </row>
    <row r="90" spans="6:24" s="5" customFormat="1" ht="15">
      <c r="F90" s="5">
        <v>45</v>
      </c>
      <c r="G90" s="5" t="s">
        <v>68</v>
      </c>
      <c r="H90" s="5" t="s">
        <v>46</v>
      </c>
      <c r="L90" s="5">
        <v>45</v>
      </c>
      <c r="M90" s="5" t="s">
        <v>69</v>
      </c>
      <c r="N90" s="5" t="s">
        <v>46</v>
      </c>
      <c r="Q90" s="5">
        <v>45</v>
      </c>
      <c r="R90" s="5" t="s">
        <v>69</v>
      </c>
      <c r="S90" s="5" t="s">
        <v>100</v>
      </c>
      <c r="V90" s="5">
        <v>45</v>
      </c>
      <c r="W90" s="5" t="s">
        <v>69</v>
      </c>
      <c r="X90" s="5" t="s">
        <v>125</v>
      </c>
    </row>
    <row r="91" spans="6:24" s="5" customFormat="1" ht="15">
      <c r="F91" s="5">
        <v>46</v>
      </c>
      <c r="G91" s="5" t="s">
        <v>68</v>
      </c>
      <c r="H91" s="5" t="s">
        <v>47</v>
      </c>
      <c r="L91" s="5">
        <v>46</v>
      </c>
      <c r="M91" s="5" t="s">
        <v>69</v>
      </c>
      <c r="N91" s="5" t="s">
        <v>47</v>
      </c>
      <c r="Q91" s="5">
        <v>46</v>
      </c>
      <c r="R91" s="5" t="s">
        <v>69</v>
      </c>
      <c r="S91" s="5" t="s">
        <v>101</v>
      </c>
      <c r="V91" s="5">
        <v>46</v>
      </c>
      <c r="W91" s="5" t="s">
        <v>69</v>
      </c>
      <c r="X91" s="5" t="s">
        <v>126</v>
      </c>
    </row>
    <row r="92" spans="6:24" s="5" customFormat="1" ht="15">
      <c r="F92" s="5">
        <v>47</v>
      </c>
      <c r="G92" s="5" t="s">
        <v>68</v>
      </c>
      <c r="H92" s="5" t="s">
        <v>48</v>
      </c>
      <c r="L92" s="5">
        <v>47</v>
      </c>
      <c r="M92" s="5" t="s">
        <v>69</v>
      </c>
      <c r="N92" s="5" t="s">
        <v>48</v>
      </c>
      <c r="Q92" s="5">
        <v>47</v>
      </c>
      <c r="R92" s="5" t="s">
        <v>69</v>
      </c>
      <c r="S92" s="5" t="s">
        <v>102</v>
      </c>
      <c r="V92" s="5">
        <v>47</v>
      </c>
      <c r="W92" s="5" t="s">
        <v>69</v>
      </c>
      <c r="X92" s="5" t="s">
        <v>127</v>
      </c>
    </row>
    <row r="93" spans="6:24" s="5" customFormat="1" ht="15">
      <c r="F93" s="5">
        <v>48</v>
      </c>
      <c r="G93" s="5" t="s">
        <v>68</v>
      </c>
      <c r="H93" s="5" t="s">
        <v>49</v>
      </c>
      <c r="L93" s="5">
        <v>48</v>
      </c>
      <c r="M93" s="5" t="s">
        <v>69</v>
      </c>
      <c r="N93" s="5" t="s">
        <v>49</v>
      </c>
      <c r="Q93" s="5">
        <v>48</v>
      </c>
      <c r="R93" s="5" t="s">
        <v>69</v>
      </c>
      <c r="S93" s="5" t="s">
        <v>103</v>
      </c>
      <c r="V93" s="5">
        <v>48</v>
      </c>
      <c r="W93" s="5" t="s">
        <v>69</v>
      </c>
      <c r="X93" s="5" t="s">
        <v>128</v>
      </c>
    </row>
    <row r="94" spans="6:24" s="5" customFormat="1" ht="45">
      <c r="F94" s="5">
        <v>49</v>
      </c>
      <c r="G94" s="5" t="s">
        <v>68</v>
      </c>
      <c r="H94" s="5" t="s">
        <v>50</v>
      </c>
      <c r="L94" s="5">
        <v>49</v>
      </c>
      <c r="M94" s="5" t="s">
        <v>69</v>
      </c>
      <c r="N94" s="5" t="s">
        <v>50</v>
      </c>
      <c r="Q94" s="5">
        <v>49</v>
      </c>
      <c r="R94" s="5" t="s">
        <v>69</v>
      </c>
      <c r="S94" s="5" t="s">
        <v>104</v>
      </c>
      <c r="V94" s="5">
        <v>49</v>
      </c>
      <c r="W94" s="5" t="s">
        <v>69</v>
      </c>
      <c r="X94" s="5" t="s">
        <v>129</v>
      </c>
    </row>
    <row r="95" spans="6:24" s="5" customFormat="1" ht="30">
      <c r="F95" s="5">
        <v>50</v>
      </c>
      <c r="G95" s="5" t="s">
        <v>68</v>
      </c>
      <c r="H95" s="5" t="s">
        <v>51</v>
      </c>
      <c r="L95" s="5">
        <v>50</v>
      </c>
      <c r="M95" s="5" t="s">
        <v>69</v>
      </c>
      <c r="N95" s="5" t="s">
        <v>51</v>
      </c>
      <c r="Q95" s="5">
        <v>50</v>
      </c>
      <c r="R95" s="5" t="s">
        <v>69</v>
      </c>
      <c r="S95" s="5" t="s">
        <v>105</v>
      </c>
      <c r="V95" s="5">
        <v>50</v>
      </c>
      <c r="W95" s="5" t="s">
        <v>69</v>
      </c>
      <c r="X95" s="5" t="s">
        <v>130</v>
      </c>
    </row>
    <row r="96" spans="6:24" s="5" customFormat="1" ht="15">
      <c r="F96" s="5">
        <v>51</v>
      </c>
      <c r="G96" s="5" t="s">
        <v>68</v>
      </c>
      <c r="H96" s="5" t="s">
        <v>52</v>
      </c>
      <c r="L96" s="5">
        <v>51</v>
      </c>
      <c r="M96" s="5" t="s">
        <v>69</v>
      </c>
      <c r="N96" s="5" t="s">
        <v>52</v>
      </c>
      <c r="Q96" s="5">
        <v>51</v>
      </c>
      <c r="R96" s="5" t="s">
        <v>69</v>
      </c>
      <c r="S96" s="5" t="s">
        <v>106</v>
      </c>
      <c r="V96" s="5">
        <v>51</v>
      </c>
      <c r="W96" s="5" t="s">
        <v>69</v>
      </c>
      <c r="X96" s="5" t="s">
        <v>131</v>
      </c>
    </row>
    <row r="97" spans="6:24" s="5" customFormat="1" ht="30">
      <c r="F97" s="5">
        <v>52</v>
      </c>
      <c r="G97" s="5" t="s">
        <v>68</v>
      </c>
      <c r="H97" s="5" t="s">
        <v>53</v>
      </c>
      <c r="L97" s="5">
        <v>52</v>
      </c>
      <c r="M97" s="5" t="s">
        <v>69</v>
      </c>
      <c r="N97" s="5" t="s">
        <v>53</v>
      </c>
      <c r="Q97" s="5">
        <v>52</v>
      </c>
      <c r="R97" s="5" t="s">
        <v>69</v>
      </c>
      <c r="S97" s="5" t="s">
        <v>107</v>
      </c>
      <c r="V97" s="5">
        <v>52</v>
      </c>
      <c r="W97" s="5" t="s">
        <v>69</v>
      </c>
      <c r="X97" s="5" t="s">
        <v>132</v>
      </c>
    </row>
    <row r="98" spans="6:24" s="5" customFormat="1" ht="15">
      <c r="F98" s="5">
        <v>53</v>
      </c>
      <c r="G98" s="5" t="s">
        <v>68</v>
      </c>
      <c r="H98" s="5" t="s">
        <v>54</v>
      </c>
      <c r="L98" s="5">
        <v>53</v>
      </c>
      <c r="M98" s="5" t="s">
        <v>69</v>
      </c>
      <c r="N98" s="5" t="s">
        <v>54</v>
      </c>
      <c r="Q98" s="5">
        <v>53</v>
      </c>
      <c r="R98" s="5" t="s">
        <v>69</v>
      </c>
      <c r="S98" s="5" t="s">
        <v>108</v>
      </c>
      <c r="V98" s="5">
        <v>53</v>
      </c>
      <c r="W98" s="5" t="s">
        <v>69</v>
      </c>
      <c r="X98" s="5" t="s">
        <v>133</v>
      </c>
    </row>
    <row r="99" spans="6:24" s="5" customFormat="1" ht="15">
      <c r="F99" s="5">
        <v>54</v>
      </c>
      <c r="G99" s="5" t="s">
        <v>68</v>
      </c>
      <c r="H99" s="5" t="s">
        <v>55</v>
      </c>
      <c r="L99" s="5">
        <v>54</v>
      </c>
      <c r="M99" s="5" t="s">
        <v>69</v>
      </c>
      <c r="N99" s="5" t="s">
        <v>55</v>
      </c>
      <c r="Q99" s="5">
        <v>54</v>
      </c>
      <c r="R99" s="5" t="s">
        <v>69</v>
      </c>
      <c r="S99" s="5" t="s">
        <v>109</v>
      </c>
      <c r="V99" s="5">
        <v>54</v>
      </c>
      <c r="W99" s="5" t="s">
        <v>69</v>
      </c>
      <c r="X99" s="5" t="s">
        <v>134</v>
      </c>
    </row>
    <row r="100" spans="6:24" s="5" customFormat="1" ht="15">
      <c r="F100" s="5">
        <v>55</v>
      </c>
      <c r="G100" s="5" t="s">
        <v>68</v>
      </c>
      <c r="H100" s="5" t="s">
        <v>56</v>
      </c>
      <c r="L100" s="5">
        <v>55</v>
      </c>
      <c r="M100" s="5" t="s">
        <v>69</v>
      </c>
      <c r="N100" s="5" t="s">
        <v>56</v>
      </c>
      <c r="V100" s="5">
        <v>55</v>
      </c>
      <c r="W100" s="5" t="s">
        <v>69</v>
      </c>
      <c r="X100" s="5" t="s">
        <v>135</v>
      </c>
    </row>
    <row r="101" spans="6:24" s="5" customFormat="1" ht="15">
      <c r="F101" s="5">
        <v>56</v>
      </c>
      <c r="G101" s="5" t="s">
        <v>68</v>
      </c>
      <c r="H101" s="5" t="s">
        <v>57</v>
      </c>
      <c r="L101" s="5">
        <v>56</v>
      </c>
      <c r="M101" s="5" t="s">
        <v>69</v>
      </c>
      <c r="N101" s="5" t="s">
        <v>57</v>
      </c>
      <c r="V101" s="5">
        <v>56</v>
      </c>
      <c r="W101" s="5" t="s">
        <v>69</v>
      </c>
      <c r="X101" s="5" t="s">
        <v>136</v>
      </c>
    </row>
    <row r="102" spans="6:24" s="5" customFormat="1" ht="15">
      <c r="F102" s="5">
        <v>57</v>
      </c>
      <c r="G102" s="5" t="s">
        <v>68</v>
      </c>
      <c r="H102" s="5" t="s">
        <v>58</v>
      </c>
      <c r="L102" s="5">
        <v>57</v>
      </c>
      <c r="M102" s="5" t="s">
        <v>69</v>
      </c>
      <c r="N102" s="5" t="s">
        <v>58</v>
      </c>
      <c r="V102" s="5">
        <v>57</v>
      </c>
      <c r="W102" s="5" t="s">
        <v>69</v>
      </c>
      <c r="X102" s="5" t="s">
        <v>137</v>
      </c>
    </row>
    <row r="103" spans="6:14" s="5" customFormat="1" ht="15">
      <c r="F103" s="5">
        <v>58</v>
      </c>
      <c r="G103" s="5" t="s">
        <v>68</v>
      </c>
      <c r="H103" s="5" t="s">
        <v>59</v>
      </c>
      <c r="L103" s="5">
        <v>58</v>
      </c>
      <c r="M103" s="5" t="s">
        <v>69</v>
      </c>
      <c r="N103" s="5" t="s">
        <v>59</v>
      </c>
    </row>
    <row r="104" spans="6:14" s="5" customFormat="1" ht="30">
      <c r="F104" s="5">
        <v>59</v>
      </c>
      <c r="G104" s="5" t="s">
        <v>68</v>
      </c>
      <c r="H104" s="5" t="s">
        <v>60</v>
      </c>
      <c r="L104" s="5">
        <v>59</v>
      </c>
      <c r="M104" s="5" t="s">
        <v>69</v>
      </c>
      <c r="N104" s="5" t="s">
        <v>60</v>
      </c>
    </row>
    <row r="105" s="5" customFormat="1" ht="15"/>
    <row r="106" s="5" customFormat="1" ht="15"/>
    <row r="107" s="5" customFormat="1" ht="15"/>
    <row r="108" s="5" customFormat="1" ht="15"/>
    <row r="109" s="5" customFormat="1" ht="15"/>
    <row r="110" s="5" customFormat="1" ht="15"/>
    <row r="111" s="5" customFormat="1" ht="15"/>
    <row r="112" s="6" customFormat="1" ht="15"/>
    <row r="113" s="5" customFormat="1" ht="15"/>
    <row r="114" s="5" customFormat="1" ht="15"/>
    <row r="115" s="5" customFormat="1" ht="15"/>
    <row r="116" s="5" customFormat="1" ht="15"/>
  </sheetData>
  <mergeCells count="1">
    <mergeCell ref="D3:F3"/>
  </mergeCells>
  <conditionalFormatting sqref="M46:N104">
    <cfRule type="expression" priority="9" dxfId="1">
      <formula>($M46="S")</formula>
    </cfRule>
    <cfRule type="expression" priority="11" dxfId="0">
      <formula>($M46="O")</formula>
    </cfRule>
  </conditionalFormatting>
  <conditionalFormatting sqref="G46:H63 G106:H124 G64:G105">
    <cfRule type="expression" priority="7" dxfId="1">
      <formula>($G46="S")</formula>
    </cfRule>
    <cfRule type="expression" priority="8" dxfId="0">
      <formula>($G46="O")</formula>
    </cfRule>
  </conditionalFormatting>
  <conditionalFormatting sqref="R46:S104">
    <cfRule type="expression" priority="5" dxfId="1">
      <formula>($R46="S")</formula>
    </cfRule>
    <cfRule type="expression" priority="6" dxfId="0">
      <formula>($R46="O")</formula>
    </cfRule>
  </conditionalFormatting>
  <conditionalFormatting sqref="W46:X104">
    <cfRule type="expression" priority="3" dxfId="1">
      <formula>($W46="S")</formula>
    </cfRule>
    <cfRule type="expression" priority="4" dxfId="0">
      <formula>($W46="O")</formula>
    </cfRule>
  </conditionalFormatting>
  <conditionalFormatting sqref="H64:H103">
    <cfRule type="expression" priority="14" dxfId="1">
      <formula>($G65="S")</formula>
    </cfRule>
    <cfRule type="expression" priority="15" dxfId="0">
      <formula>($G65="O")</formula>
    </cfRule>
  </conditionalFormatting>
  <conditionalFormatting sqref="H104">
    <cfRule type="expression" priority="1" dxfId="1">
      <formula>($G104="S")</formula>
    </cfRule>
    <cfRule type="expression" priority="2" dxfId="0">
      <formula>($G104="O")</formula>
    </cfRule>
  </conditionalFormatting>
  <dataValidations count="1" disablePrompts="1">
    <dataValidation type="list" allowBlank="1" showInputMessage="1" showErrorMessage="1" sqref="H38 N38 S38 X38">
      <formula1>_kierunki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mc:AlternateContent xmlns:mc="http://schemas.openxmlformats.org/markup-compatibility/2006">
      <mc:Choice Requires="x14">
        <oleObject progId="Equation.3" shapeId="2052" r:id="rId1">
          <objectPr r:id="rId5">
            <anchor>
              <from>
                <xdr:col>7</xdr:col>
                <xdr:colOff>0</xdr:colOff>
                <xdr:row>63</xdr:row>
                <xdr:rowOff>0</xdr:rowOff>
              </from>
              <to>
                <xdr:col>7</xdr:col>
                <xdr:colOff>114300</xdr:colOff>
                <xdr:row>63</xdr:row>
                <xdr:rowOff>161925</xdr:rowOff>
              </to>
            </anchor>
          </objectPr>
        </oleObject>
      </mc:Choice>
      <mc:Fallback>
        <oleObject progId="Equation.3" shapeId="2052" r:id="rId1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103"/>
  <sheetViews>
    <sheetView zoomScale="154" zoomScaleNormal="154" workbookViewId="0" topLeftCell="A2">
      <selection activeCell="D14" sqref="D14:E125"/>
    </sheetView>
  </sheetViews>
  <sheetFormatPr defaultColWidth="9.140625" defaultRowHeight="15"/>
  <cols>
    <col min="3" max="3" width="15.57421875" style="0" customWidth="1"/>
    <col min="4" max="4" width="12.140625" style="0" customWidth="1"/>
    <col min="5" max="5" width="58.28125" style="0" customWidth="1"/>
    <col min="6" max="6" width="78.140625" style="0" customWidth="1"/>
    <col min="16" max="16" width="45.28125" style="0" customWidth="1"/>
  </cols>
  <sheetData>
    <row r="2" ht="15">
      <c r="E2" t="s">
        <v>264</v>
      </c>
    </row>
    <row r="4" spans="3:5" ht="15">
      <c r="C4" t="s">
        <v>229</v>
      </c>
      <c r="D4" t="s">
        <v>230</v>
      </c>
      <c r="E4" t="s">
        <v>231</v>
      </c>
    </row>
    <row r="5" spans="3:6" ht="15">
      <c r="C5" t="s">
        <v>539</v>
      </c>
      <c r="D5">
        <v>1</v>
      </c>
      <c r="E5">
        <f>D5-1+COUNTIF(C15:C120,C5)</f>
        <v>34</v>
      </c>
      <c r="F5" t="s">
        <v>233</v>
      </c>
    </row>
    <row r="6" spans="3:6" ht="15">
      <c r="C6" t="s">
        <v>247</v>
      </c>
      <c r="D6">
        <f>VLOOKUP(C6,_pytania_Bud,2,FALSE)</f>
        <v>35</v>
      </c>
      <c r="E6">
        <f aca="true" t="shared" si="0" ref="E6:E9">D6-1+COUNTIF(C16:C121,C6)</f>
        <v>52</v>
      </c>
      <c r="F6" t="s">
        <v>252</v>
      </c>
    </row>
    <row r="7" spans="3:6" ht="15">
      <c r="C7" t="s">
        <v>248</v>
      </c>
      <c r="D7">
        <f>VLOOKUP(C7,_pytania_Bud,2,FALSE)</f>
        <v>53</v>
      </c>
      <c r="E7">
        <f t="shared" si="0"/>
        <v>70</v>
      </c>
      <c r="F7" t="s">
        <v>253</v>
      </c>
    </row>
    <row r="8" spans="3:6" ht="15">
      <c r="C8" t="s">
        <v>249</v>
      </c>
      <c r="D8">
        <f>VLOOKUP(C8,_pytania_Bud,2,FALSE)</f>
        <v>71</v>
      </c>
      <c r="E8">
        <f t="shared" si="0"/>
        <v>71</v>
      </c>
      <c r="F8" t="s">
        <v>254</v>
      </c>
    </row>
    <row r="9" spans="3:6" ht="15">
      <c r="C9" t="s">
        <v>261</v>
      </c>
      <c r="D9">
        <f>VLOOKUP(C9,_pytania_Bud,2,FALSE)</f>
        <v>72</v>
      </c>
      <c r="E9">
        <f t="shared" si="0"/>
        <v>89</v>
      </c>
      <c r="F9" t="s">
        <v>334</v>
      </c>
    </row>
    <row r="13" spans="3:5" ht="15">
      <c r="C13" t="s">
        <v>67</v>
      </c>
      <c r="D13" t="s">
        <v>0</v>
      </c>
      <c r="E13" t="s">
        <v>1</v>
      </c>
    </row>
    <row r="14" spans="4:5" ht="15">
      <c r="D14">
        <v>0</v>
      </c>
      <c r="E14" t="s">
        <v>65</v>
      </c>
    </row>
    <row r="15" spans="3:5" ht="15">
      <c r="C15" t="s">
        <v>539</v>
      </c>
      <c r="D15">
        <v>1</v>
      </c>
      <c r="E15" t="s">
        <v>265</v>
      </c>
    </row>
    <row r="16" spans="3:5" ht="15">
      <c r="C16" t="s">
        <v>539</v>
      </c>
      <c r="D16">
        <v>2</v>
      </c>
      <c r="E16" t="s">
        <v>64</v>
      </c>
    </row>
    <row r="17" spans="3:5" ht="15">
      <c r="C17" t="s">
        <v>539</v>
      </c>
      <c r="D17">
        <v>3</v>
      </c>
      <c r="E17" t="s">
        <v>266</v>
      </c>
    </row>
    <row r="18" spans="3:5" ht="15">
      <c r="C18" t="s">
        <v>539</v>
      </c>
      <c r="D18">
        <v>4</v>
      </c>
      <c r="E18" t="s">
        <v>267</v>
      </c>
    </row>
    <row r="19" spans="3:5" ht="15">
      <c r="C19" t="s">
        <v>539</v>
      </c>
      <c r="D19">
        <v>5</v>
      </c>
      <c r="E19" t="s">
        <v>268</v>
      </c>
    </row>
    <row r="20" spans="3:5" ht="15">
      <c r="C20" t="s">
        <v>539</v>
      </c>
      <c r="D20">
        <v>6</v>
      </c>
      <c r="E20" t="s">
        <v>269</v>
      </c>
    </row>
    <row r="21" spans="3:5" ht="15">
      <c r="C21" t="s">
        <v>539</v>
      </c>
      <c r="D21">
        <v>7</v>
      </c>
      <c r="E21" t="s">
        <v>270</v>
      </c>
    </row>
    <row r="22" spans="3:5" ht="15">
      <c r="C22" t="s">
        <v>539</v>
      </c>
      <c r="D22">
        <v>8</v>
      </c>
      <c r="E22" t="s">
        <v>271</v>
      </c>
    </row>
    <row r="23" spans="3:5" ht="15">
      <c r="C23" t="s">
        <v>539</v>
      </c>
      <c r="D23">
        <v>9</v>
      </c>
      <c r="E23" t="s">
        <v>272</v>
      </c>
    </row>
    <row r="24" spans="3:5" ht="15">
      <c r="C24" t="s">
        <v>539</v>
      </c>
      <c r="D24">
        <v>10</v>
      </c>
      <c r="E24" t="s">
        <v>273</v>
      </c>
    </row>
    <row r="25" spans="3:5" ht="15">
      <c r="C25" t="s">
        <v>539</v>
      </c>
      <c r="D25">
        <v>11</v>
      </c>
      <c r="E25" t="s">
        <v>274</v>
      </c>
    </row>
    <row r="26" spans="3:5" ht="15">
      <c r="C26" t="s">
        <v>539</v>
      </c>
      <c r="D26">
        <v>12</v>
      </c>
      <c r="E26" t="s">
        <v>275</v>
      </c>
    </row>
    <row r="27" spans="3:5" ht="15">
      <c r="C27" t="s">
        <v>539</v>
      </c>
      <c r="D27">
        <v>13</v>
      </c>
      <c r="E27" t="s">
        <v>276</v>
      </c>
    </row>
    <row r="28" spans="3:5" ht="15">
      <c r="C28" t="s">
        <v>539</v>
      </c>
      <c r="D28">
        <v>14</v>
      </c>
      <c r="E28" t="s">
        <v>277</v>
      </c>
    </row>
    <row r="29" spans="3:5" ht="15">
      <c r="C29" t="s">
        <v>539</v>
      </c>
      <c r="D29">
        <v>15</v>
      </c>
      <c r="E29" t="s">
        <v>278</v>
      </c>
    </row>
    <row r="30" spans="3:5" ht="15">
      <c r="C30" t="s">
        <v>539</v>
      </c>
      <c r="D30">
        <v>16</v>
      </c>
      <c r="E30" t="s">
        <v>193</v>
      </c>
    </row>
    <row r="31" spans="3:5" ht="15">
      <c r="C31" t="s">
        <v>539</v>
      </c>
      <c r="D31">
        <v>17</v>
      </c>
      <c r="E31" t="s">
        <v>279</v>
      </c>
    </row>
    <row r="32" spans="3:5" ht="15">
      <c r="C32" t="s">
        <v>539</v>
      </c>
      <c r="D32">
        <v>18</v>
      </c>
      <c r="E32" t="s">
        <v>280</v>
      </c>
    </row>
    <row r="33" spans="3:5" ht="15">
      <c r="C33" t="s">
        <v>539</v>
      </c>
      <c r="D33">
        <v>19</v>
      </c>
      <c r="E33" t="s">
        <v>281</v>
      </c>
    </row>
    <row r="34" spans="3:5" ht="15">
      <c r="C34" t="s">
        <v>539</v>
      </c>
      <c r="D34">
        <v>20</v>
      </c>
      <c r="E34" t="s">
        <v>282</v>
      </c>
    </row>
    <row r="35" spans="3:5" ht="15">
      <c r="C35" t="s">
        <v>539</v>
      </c>
      <c r="D35">
        <v>21</v>
      </c>
      <c r="E35" t="s">
        <v>283</v>
      </c>
    </row>
    <row r="36" spans="3:5" ht="15">
      <c r="C36" t="s">
        <v>539</v>
      </c>
      <c r="D36">
        <v>22</v>
      </c>
      <c r="E36" t="s">
        <v>284</v>
      </c>
    </row>
    <row r="37" spans="3:5" ht="15">
      <c r="C37" t="s">
        <v>539</v>
      </c>
      <c r="D37">
        <v>23</v>
      </c>
      <c r="E37" t="s">
        <v>285</v>
      </c>
    </row>
    <row r="38" spans="3:5" ht="15">
      <c r="C38" t="s">
        <v>539</v>
      </c>
      <c r="D38">
        <v>24</v>
      </c>
      <c r="E38" t="s">
        <v>286</v>
      </c>
    </row>
    <row r="39" spans="3:5" ht="15">
      <c r="C39" t="s">
        <v>539</v>
      </c>
      <c r="D39">
        <v>25</v>
      </c>
      <c r="E39" t="s">
        <v>287</v>
      </c>
    </row>
    <row r="40" spans="3:5" ht="15">
      <c r="C40" t="s">
        <v>539</v>
      </c>
      <c r="D40">
        <v>26</v>
      </c>
      <c r="E40" t="s">
        <v>288</v>
      </c>
    </row>
    <row r="41" spans="3:5" ht="15">
      <c r="C41" t="s">
        <v>539</v>
      </c>
      <c r="D41">
        <v>27</v>
      </c>
      <c r="E41" t="s">
        <v>289</v>
      </c>
    </row>
    <row r="42" spans="3:5" ht="15">
      <c r="C42" t="s">
        <v>539</v>
      </c>
      <c r="D42">
        <v>28</v>
      </c>
      <c r="E42" t="s">
        <v>290</v>
      </c>
    </row>
    <row r="43" spans="3:5" ht="15">
      <c r="C43" t="s">
        <v>539</v>
      </c>
      <c r="D43">
        <v>29</v>
      </c>
      <c r="E43" t="s">
        <v>291</v>
      </c>
    </row>
    <row r="44" spans="3:5" ht="15">
      <c r="C44" t="s">
        <v>539</v>
      </c>
      <c r="D44">
        <v>30</v>
      </c>
      <c r="E44" t="s">
        <v>292</v>
      </c>
    </row>
    <row r="45" spans="3:5" ht="15">
      <c r="C45" t="s">
        <v>539</v>
      </c>
      <c r="D45">
        <v>31</v>
      </c>
      <c r="E45" t="s">
        <v>293</v>
      </c>
    </row>
    <row r="46" spans="3:5" ht="15">
      <c r="C46" t="s">
        <v>539</v>
      </c>
      <c r="D46">
        <v>32</v>
      </c>
      <c r="E46" t="s">
        <v>294</v>
      </c>
    </row>
    <row r="47" spans="3:5" ht="15">
      <c r="C47" t="s">
        <v>539</v>
      </c>
      <c r="D47">
        <v>33</v>
      </c>
      <c r="E47" t="s">
        <v>295</v>
      </c>
    </row>
    <row r="48" spans="3:5" ht="15">
      <c r="C48" t="s">
        <v>539</v>
      </c>
      <c r="D48">
        <v>34</v>
      </c>
      <c r="E48" t="s">
        <v>296</v>
      </c>
    </row>
    <row r="49" spans="3:5" ht="15">
      <c r="C49" t="s">
        <v>247</v>
      </c>
      <c r="D49">
        <v>35</v>
      </c>
      <c r="E49" t="s">
        <v>297</v>
      </c>
    </row>
    <row r="50" spans="3:5" ht="15">
      <c r="C50" t="s">
        <v>247</v>
      </c>
      <c r="D50">
        <v>36</v>
      </c>
      <c r="E50" t="s">
        <v>298</v>
      </c>
    </row>
    <row r="51" spans="3:5" ht="15">
      <c r="C51" t="s">
        <v>247</v>
      </c>
      <c r="D51">
        <v>37</v>
      </c>
      <c r="E51" t="s">
        <v>299</v>
      </c>
    </row>
    <row r="52" spans="3:5" ht="15">
      <c r="C52" t="s">
        <v>247</v>
      </c>
      <c r="D52">
        <v>38</v>
      </c>
      <c r="E52" t="s">
        <v>300</v>
      </c>
    </row>
    <row r="53" spans="3:5" ht="15">
      <c r="C53" t="s">
        <v>247</v>
      </c>
      <c r="D53">
        <v>39</v>
      </c>
      <c r="E53" t="s">
        <v>301</v>
      </c>
    </row>
    <row r="54" spans="3:5" ht="15">
      <c r="C54" t="s">
        <v>247</v>
      </c>
      <c r="D54">
        <v>40</v>
      </c>
      <c r="E54" t="s">
        <v>302</v>
      </c>
    </row>
    <row r="55" spans="3:5" ht="15">
      <c r="C55" t="s">
        <v>247</v>
      </c>
      <c r="D55">
        <v>41</v>
      </c>
      <c r="E55" t="s">
        <v>303</v>
      </c>
    </row>
    <row r="56" spans="3:5" ht="15">
      <c r="C56" t="s">
        <v>247</v>
      </c>
      <c r="D56">
        <v>42</v>
      </c>
      <c r="E56" t="s">
        <v>304</v>
      </c>
    </row>
    <row r="57" spans="3:5" ht="15">
      <c r="C57" t="s">
        <v>247</v>
      </c>
      <c r="D57">
        <v>43</v>
      </c>
      <c r="E57" t="s">
        <v>305</v>
      </c>
    </row>
    <row r="58" spans="3:5" ht="15">
      <c r="C58" t="s">
        <v>247</v>
      </c>
      <c r="D58">
        <v>44</v>
      </c>
      <c r="E58" t="s">
        <v>306</v>
      </c>
    </row>
    <row r="59" spans="3:5" ht="15">
      <c r="C59" t="s">
        <v>247</v>
      </c>
      <c r="D59">
        <v>45</v>
      </c>
      <c r="E59" t="s">
        <v>307</v>
      </c>
    </row>
    <row r="60" spans="3:5" ht="15">
      <c r="C60" t="s">
        <v>247</v>
      </c>
      <c r="D60">
        <v>46</v>
      </c>
      <c r="E60" t="s">
        <v>308</v>
      </c>
    </row>
    <row r="61" spans="3:5" ht="15">
      <c r="C61" t="s">
        <v>247</v>
      </c>
      <c r="D61">
        <v>47</v>
      </c>
      <c r="E61" t="s">
        <v>309</v>
      </c>
    </row>
    <row r="62" spans="3:5" ht="15">
      <c r="C62" t="s">
        <v>247</v>
      </c>
      <c r="D62">
        <v>48</v>
      </c>
      <c r="E62" t="s">
        <v>310</v>
      </c>
    </row>
    <row r="63" spans="3:5" ht="15">
      <c r="C63" t="s">
        <v>247</v>
      </c>
      <c r="D63">
        <v>49</v>
      </c>
      <c r="E63" t="s">
        <v>311</v>
      </c>
    </row>
    <row r="64" spans="3:5" ht="15">
      <c r="C64" t="s">
        <v>247</v>
      </c>
      <c r="D64">
        <v>50</v>
      </c>
      <c r="E64" t="s">
        <v>312</v>
      </c>
    </row>
    <row r="65" spans="3:5" ht="15">
      <c r="C65" t="s">
        <v>247</v>
      </c>
      <c r="D65">
        <v>51</v>
      </c>
      <c r="E65" t="s">
        <v>313</v>
      </c>
    </row>
    <row r="66" spans="3:5" ht="15">
      <c r="C66" t="s">
        <v>247</v>
      </c>
      <c r="D66">
        <v>52</v>
      </c>
      <c r="E66" t="s">
        <v>314</v>
      </c>
    </row>
    <row r="67" spans="3:5" ht="15">
      <c r="C67" t="s">
        <v>248</v>
      </c>
      <c r="D67">
        <v>53</v>
      </c>
      <c r="E67" t="s">
        <v>315</v>
      </c>
    </row>
    <row r="68" spans="3:5" ht="15">
      <c r="C68" t="s">
        <v>248</v>
      </c>
      <c r="D68">
        <v>54</v>
      </c>
      <c r="E68" t="s">
        <v>316</v>
      </c>
    </row>
    <row r="69" spans="3:5" ht="15">
      <c r="C69" t="s">
        <v>248</v>
      </c>
      <c r="D69">
        <v>55</v>
      </c>
      <c r="E69" t="s">
        <v>317</v>
      </c>
    </row>
    <row r="70" spans="3:5" ht="15">
      <c r="C70" t="s">
        <v>248</v>
      </c>
      <c r="D70">
        <v>56</v>
      </c>
      <c r="E70" t="s">
        <v>318</v>
      </c>
    </row>
    <row r="71" spans="3:5" ht="15">
      <c r="C71" t="s">
        <v>248</v>
      </c>
      <c r="D71">
        <v>57</v>
      </c>
      <c r="E71" t="s">
        <v>319</v>
      </c>
    </row>
    <row r="72" spans="3:5" ht="15">
      <c r="C72" t="s">
        <v>248</v>
      </c>
      <c r="D72">
        <v>58</v>
      </c>
      <c r="E72" t="s">
        <v>320</v>
      </c>
    </row>
    <row r="73" spans="3:5" ht="15">
      <c r="C73" t="s">
        <v>248</v>
      </c>
      <c r="D73">
        <v>59</v>
      </c>
      <c r="E73" t="s">
        <v>321</v>
      </c>
    </row>
    <row r="74" spans="3:5" ht="15">
      <c r="C74" t="s">
        <v>248</v>
      </c>
      <c r="D74">
        <v>60</v>
      </c>
      <c r="E74" t="s">
        <v>322</v>
      </c>
    </row>
    <row r="75" spans="3:5" ht="15">
      <c r="C75" t="s">
        <v>248</v>
      </c>
      <c r="D75">
        <v>61</v>
      </c>
      <c r="E75" t="s">
        <v>323</v>
      </c>
    </row>
    <row r="76" spans="3:5" ht="15">
      <c r="C76" t="s">
        <v>248</v>
      </c>
      <c r="D76">
        <v>62</v>
      </c>
      <c r="E76" t="s">
        <v>324</v>
      </c>
    </row>
    <row r="77" spans="3:5" ht="15">
      <c r="C77" t="s">
        <v>248</v>
      </c>
      <c r="D77">
        <v>63</v>
      </c>
      <c r="E77" t="s">
        <v>325</v>
      </c>
    </row>
    <row r="78" spans="3:5" ht="15">
      <c r="C78" t="s">
        <v>248</v>
      </c>
      <c r="D78">
        <v>64</v>
      </c>
      <c r="E78" t="s">
        <v>326</v>
      </c>
    </row>
    <row r="79" spans="3:5" ht="15">
      <c r="C79" t="s">
        <v>248</v>
      </c>
      <c r="D79">
        <v>65</v>
      </c>
      <c r="E79" t="s">
        <v>327</v>
      </c>
    </row>
    <row r="80" spans="3:5" ht="15">
      <c r="C80" t="s">
        <v>248</v>
      </c>
      <c r="D80">
        <v>66</v>
      </c>
      <c r="E80" t="s">
        <v>328</v>
      </c>
    </row>
    <row r="81" spans="3:5" ht="15">
      <c r="C81" t="s">
        <v>248</v>
      </c>
      <c r="D81">
        <v>67</v>
      </c>
      <c r="E81" t="s">
        <v>329</v>
      </c>
    </row>
    <row r="82" spans="3:5" ht="15">
      <c r="C82" t="s">
        <v>248</v>
      </c>
      <c r="D82">
        <v>68</v>
      </c>
      <c r="E82" t="s">
        <v>330</v>
      </c>
    </row>
    <row r="83" spans="3:5" ht="15">
      <c r="C83" t="s">
        <v>248</v>
      </c>
      <c r="D83">
        <v>69</v>
      </c>
      <c r="E83" t="s">
        <v>331</v>
      </c>
    </row>
    <row r="84" spans="3:5" ht="15">
      <c r="C84" t="s">
        <v>248</v>
      </c>
      <c r="D84">
        <v>70</v>
      </c>
      <c r="E84" t="s">
        <v>332</v>
      </c>
    </row>
    <row r="85" spans="3:5" ht="15">
      <c r="C85" t="s">
        <v>249</v>
      </c>
      <c r="D85">
        <v>71</v>
      </c>
      <c r="E85" t="s">
        <v>333</v>
      </c>
    </row>
    <row r="86" spans="3:5" ht="15">
      <c r="C86" t="s">
        <v>261</v>
      </c>
      <c r="D86">
        <v>72</v>
      </c>
      <c r="E86" t="s">
        <v>545</v>
      </c>
    </row>
    <row r="87" spans="3:5" ht="15">
      <c r="C87" t="s">
        <v>261</v>
      </c>
      <c r="D87">
        <v>73</v>
      </c>
      <c r="E87" t="s">
        <v>546</v>
      </c>
    </row>
    <row r="88" spans="3:5" ht="15">
      <c r="C88" t="s">
        <v>261</v>
      </c>
      <c r="D88">
        <v>74</v>
      </c>
      <c r="E88" t="s">
        <v>547</v>
      </c>
    </row>
    <row r="89" spans="3:5" ht="15">
      <c r="C89" t="s">
        <v>261</v>
      </c>
      <c r="D89">
        <v>75</v>
      </c>
      <c r="E89" t="s">
        <v>548</v>
      </c>
    </row>
    <row r="90" spans="3:5" ht="15">
      <c r="C90" t="s">
        <v>261</v>
      </c>
      <c r="D90">
        <v>76</v>
      </c>
      <c r="E90" t="s">
        <v>549</v>
      </c>
    </row>
    <row r="91" spans="3:5" ht="15">
      <c r="C91" t="s">
        <v>261</v>
      </c>
      <c r="D91">
        <v>77</v>
      </c>
      <c r="E91" t="s">
        <v>310</v>
      </c>
    </row>
    <row r="92" spans="3:5" ht="15">
      <c r="C92" t="s">
        <v>261</v>
      </c>
      <c r="D92">
        <v>78</v>
      </c>
      <c r="E92" t="s">
        <v>313</v>
      </c>
    </row>
    <row r="93" spans="3:5" ht="15">
      <c r="C93" t="s">
        <v>261</v>
      </c>
      <c r="D93">
        <v>79</v>
      </c>
      <c r="E93" t="s">
        <v>550</v>
      </c>
    </row>
    <row r="94" spans="3:5" ht="15">
      <c r="C94" t="s">
        <v>261</v>
      </c>
      <c r="D94">
        <v>80</v>
      </c>
      <c r="E94" t="s">
        <v>390</v>
      </c>
    </row>
    <row r="95" spans="3:5" ht="15">
      <c r="C95" t="s">
        <v>261</v>
      </c>
      <c r="D95">
        <v>81</v>
      </c>
      <c r="E95" t="s">
        <v>551</v>
      </c>
    </row>
    <row r="96" spans="3:5" ht="15">
      <c r="C96" t="s">
        <v>261</v>
      </c>
      <c r="D96">
        <v>82</v>
      </c>
      <c r="E96" t="s">
        <v>552</v>
      </c>
    </row>
    <row r="97" spans="3:5" ht="15">
      <c r="C97" t="s">
        <v>261</v>
      </c>
      <c r="D97">
        <v>83</v>
      </c>
      <c r="E97" t="s">
        <v>553</v>
      </c>
    </row>
    <row r="98" spans="3:5" ht="15">
      <c r="C98" t="s">
        <v>261</v>
      </c>
      <c r="D98">
        <v>84</v>
      </c>
      <c r="E98" t="s">
        <v>554</v>
      </c>
    </row>
    <row r="99" spans="3:5" ht="15">
      <c r="C99" t="s">
        <v>261</v>
      </c>
      <c r="D99">
        <v>85</v>
      </c>
      <c r="E99" t="s">
        <v>555</v>
      </c>
    </row>
    <row r="100" spans="3:5" ht="15">
      <c r="C100" t="s">
        <v>261</v>
      </c>
      <c r="D100">
        <v>86</v>
      </c>
      <c r="E100" t="s">
        <v>327</v>
      </c>
    </row>
    <row r="101" spans="3:5" ht="15">
      <c r="C101" t="s">
        <v>261</v>
      </c>
      <c r="D101">
        <v>87</v>
      </c>
      <c r="E101" t="s">
        <v>328</v>
      </c>
    </row>
    <row r="102" spans="3:5" ht="15">
      <c r="C102" t="s">
        <v>261</v>
      </c>
      <c r="D102">
        <v>88</v>
      </c>
      <c r="E102" t="s">
        <v>329</v>
      </c>
    </row>
    <row r="103" spans="3:5" ht="15">
      <c r="C103" t="s">
        <v>261</v>
      </c>
      <c r="D103">
        <v>89</v>
      </c>
      <c r="E103" t="s">
        <v>556</v>
      </c>
    </row>
  </sheetData>
  <dataValidations count="1">
    <dataValidation type="list" allowBlank="1" showInputMessage="1" showErrorMessage="1" sqref="P3">
      <formula1>_kierunki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1"/>
  <sheetViews>
    <sheetView workbookViewId="0" topLeftCell="A52">
      <selection activeCell="E61" sqref="E61"/>
    </sheetView>
  </sheetViews>
  <sheetFormatPr defaultColWidth="9.140625" defaultRowHeight="15"/>
  <sheetData>
    <row r="2" ht="15">
      <c r="E2" t="s">
        <v>616</v>
      </c>
    </row>
    <row r="4" spans="3:5" ht="15">
      <c r="C4" t="s">
        <v>229</v>
      </c>
      <c r="D4" t="s">
        <v>230</v>
      </c>
      <c r="E4" t="s">
        <v>231</v>
      </c>
    </row>
    <row r="5" spans="3:6" ht="15">
      <c r="C5" t="s">
        <v>539</v>
      </c>
      <c r="D5">
        <v>1</v>
      </c>
      <c r="E5">
        <v>43</v>
      </c>
      <c r="F5" t="s">
        <v>233</v>
      </c>
    </row>
    <row r="6" spans="3:6" ht="15">
      <c r="C6" t="s">
        <v>613</v>
      </c>
      <c r="D6">
        <v>44</v>
      </c>
      <c r="E6">
        <v>58</v>
      </c>
      <c r="F6" t="s">
        <v>252</v>
      </c>
    </row>
    <row r="7" spans="3:6" ht="15">
      <c r="C7" t="s">
        <v>614</v>
      </c>
      <c r="D7">
        <v>59</v>
      </c>
      <c r="E7">
        <v>82</v>
      </c>
      <c r="F7" t="s">
        <v>253</v>
      </c>
    </row>
    <row r="8" spans="3:6" ht="15">
      <c r="C8" t="s">
        <v>615</v>
      </c>
      <c r="D8">
        <v>83</v>
      </c>
      <c r="E8">
        <v>97</v>
      </c>
      <c r="F8" t="s">
        <v>254</v>
      </c>
    </row>
    <row r="13" spans="3:5" ht="15">
      <c r="C13" t="s">
        <v>67</v>
      </c>
      <c r="D13" t="s">
        <v>0</v>
      </c>
      <c r="E13" t="s">
        <v>1</v>
      </c>
    </row>
    <row r="14" spans="4:5" ht="15">
      <c r="D14">
        <v>0</v>
      </c>
      <c r="E14" t="s">
        <v>65</v>
      </c>
    </row>
    <row r="15" spans="3:5" ht="15">
      <c r="C15" t="s">
        <v>539</v>
      </c>
      <c r="D15">
        <v>1</v>
      </c>
      <c r="E15" t="s">
        <v>619</v>
      </c>
    </row>
    <row r="16" spans="3:5" ht="15">
      <c r="C16" t="s">
        <v>539</v>
      </c>
      <c r="D16">
        <v>2</v>
      </c>
      <c r="E16" t="s">
        <v>620</v>
      </c>
    </row>
    <row r="17" spans="3:5" ht="15">
      <c r="C17" t="s">
        <v>539</v>
      </c>
      <c r="D17">
        <v>3</v>
      </c>
      <c r="E17" t="s">
        <v>621</v>
      </c>
    </row>
    <row r="18" spans="3:5" ht="15">
      <c r="C18" t="s">
        <v>539</v>
      </c>
      <c r="D18">
        <v>4</v>
      </c>
      <c r="E18" t="s">
        <v>622</v>
      </c>
    </row>
    <row r="19" spans="3:5" ht="15">
      <c r="C19" t="s">
        <v>539</v>
      </c>
      <c r="D19">
        <v>5</v>
      </c>
      <c r="E19" t="s">
        <v>623</v>
      </c>
    </row>
    <row r="20" spans="3:5" ht="15">
      <c r="C20" t="s">
        <v>539</v>
      </c>
      <c r="D20">
        <v>6</v>
      </c>
      <c r="E20" t="s">
        <v>624</v>
      </c>
    </row>
    <row r="21" spans="3:5" ht="15">
      <c r="C21" t="s">
        <v>539</v>
      </c>
      <c r="D21">
        <v>7</v>
      </c>
      <c r="E21" t="s">
        <v>625</v>
      </c>
    </row>
    <row r="22" spans="3:5" ht="15">
      <c r="C22" t="s">
        <v>539</v>
      </c>
      <c r="D22">
        <v>8</v>
      </c>
      <c r="E22" t="s">
        <v>626</v>
      </c>
    </row>
    <row r="23" spans="3:5" ht="15">
      <c r="C23" t="s">
        <v>539</v>
      </c>
      <c r="D23">
        <v>9</v>
      </c>
      <c r="E23" t="s">
        <v>627</v>
      </c>
    </row>
    <row r="24" spans="3:5" ht="15">
      <c r="C24" t="s">
        <v>539</v>
      </c>
      <c r="D24">
        <v>10</v>
      </c>
      <c r="E24" t="s">
        <v>628</v>
      </c>
    </row>
    <row r="25" spans="3:5" ht="15">
      <c r="C25" t="s">
        <v>539</v>
      </c>
      <c r="D25">
        <v>11</v>
      </c>
      <c r="E25" t="s">
        <v>629</v>
      </c>
    </row>
    <row r="26" spans="3:5" ht="15">
      <c r="C26" t="s">
        <v>539</v>
      </c>
      <c r="D26">
        <v>12</v>
      </c>
      <c r="E26" t="s">
        <v>630</v>
      </c>
    </row>
    <row r="27" spans="3:5" ht="15">
      <c r="C27" t="s">
        <v>539</v>
      </c>
      <c r="D27">
        <v>13</v>
      </c>
      <c r="E27" t="s">
        <v>631</v>
      </c>
    </row>
    <row r="28" spans="3:5" ht="15">
      <c r="C28" t="s">
        <v>539</v>
      </c>
      <c r="D28">
        <v>14</v>
      </c>
      <c r="E28" t="s">
        <v>632</v>
      </c>
    </row>
    <row r="29" spans="3:5" ht="15">
      <c r="C29" t="s">
        <v>539</v>
      </c>
      <c r="D29">
        <v>15</v>
      </c>
      <c r="E29" t="s">
        <v>633</v>
      </c>
    </row>
    <row r="30" spans="3:5" ht="15">
      <c r="C30" t="s">
        <v>539</v>
      </c>
      <c r="D30">
        <v>16</v>
      </c>
      <c r="E30" t="s">
        <v>634</v>
      </c>
    </row>
    <row r="31" spans="3:5" ht="15">
      <c r="C31" t="s">
        <v>539</v>
      </c>
      <c r="D31">
        <v>17</v>
      </c>
      <c r="E31" t="s">
        <v>635</v>
      </c>
    </row>
    <row r="32" spans="3:5" ht="15">
      <c r="C32" t="s">
        <v>539</v>
      </c>
      <c r="D32">
        <v>18</v>
      </c>
      <c r="E32" t="s">
        <v>636</v>
      </c>
    </row>
    <row r="33" spans="3:5" ht="15">
      <c r="C33" t="s">
        <v>539</v>
      </c>
      <c r="D33">
        <v>19</v>
      </c>
      <c r="E33" t="s">
        <v>637</v>
      </c>
    </row>
    <row r="34" spans="3:5" ht="15">
      <c r="C34" t="s">
        <v>539</v>
      </c>
      <c r="D34">
        <v>20</v>
      </c>
      <c r="E34" t="s">
        <v>638</v>
      </c>
    </row>
    <row r="35" spans="3:5" ht="15">
      <c r="C35" t="s">
        <v>539</v>
      </c>
      <c r="D35">
        <v>21</v>
      </c>
      <c r="E35" t="s">
        <v>639</v>
      </c>
    </row>
    <row r="36" spans="3:5" ht="15">
      <c r="C36" t="s">
        <v>539</v>
      </c>
      <c r="D36">
        <v>22</v>
      </c>
      <c r="E36" t="s">
        <v>640</v>
      </c>
    </row>
    <row r="37" spans="3:5" ht="15">
      <c r="C37" t="s">
        <v>539</v>
      </c>
      <c r="D37">
        <v>23</v>
      </c>
      <c r="E37" t="s">
        <v>641</v>
      </c>
    </row>
    <row r="38" spans="3:5" ht="15">
      <c r="C38" t="s">
        <v>539</v>
      </c>
      <c r="D38">
        <v>24</v>
      </c>
      <c r="E38" t="s">
        <v>642</v>
      </c>
    </row>
    <row r="39" spans="3:5" ht="15">
      <c r="C39" t="s">
        <v>539</v>
      </c>
      <c r="D39">
        <v>25</v>
      </c>
      <c r="E39" t="s">
        <v>643</v>
      </c>
    </row>
    <row r="40" spans="3:5" ht="15">
      <c r="C40" t="s">
        <v>539</v>
      </c>
      <c r="D40">
        <v>26</v>
      </c>
      <c r="E40" t="s">
        <v>644</v>
      </c>
    </row>
    <row r="41" spans="3:5" ht="15">
      <c r="C41" t="s">
        <v>539</v>
      </c>
      <c r="D41">
        <v>27</v>
      </c>
      <c r="E41" t="s">
        <v>645</v>
      </c>
    </row>
    <row r="42" spans="3:5" ht="15">
      <c r="C42" t="s">
        <v>539</v>
      </c>
      <c r="D42">
        <v>28</v>
      </c>
      <c r="E42" t="s">
        <v>646</v>
      </c>
    </row>
    <row r="43" spans="3:5" ht="15">
      <c r="C43" t="s">
        <v>539</v>
      </c>
      <c r="D43">
        <v>29</v>
      </c>
      <c r="E43" t="s">
        <v>647</v>
      </c>
    </row>
    <row r="44" spans="3:5" ht="15">
      <c r="C44" t="s">
        <v>539</v>
      </c>
      <c r="D44">
        <v>30</v>
      </c>
      <c r="E44" t="s">
        <v>648</v>
      </c>
    </row>
    <row r="45" spans="3:5" ht="15">
      <c r="C45" t="s">
        <v>539</v>
      </c>
      <c r="D45">
        <v>31</v>
      </c>
      <c r="E45" t="s">
        <v>649</v>
      </c>
    </row>
    <row r="46" spans="3:5" ht="15">
      <c r="C46" t="s">
        <v>539</v>
      </c>
      <c r="D46">
        <v>32</v>
      </c>
      <c r="E46" t="s">
        <v>650</v>
      </c>
    </row>
    <row r="47" spans="3:5" ht="15">
      <c r="C47" t="s">
        <v>539</v>
      </c>
      <c r="D47">
        <v>33</v>
      </c>
      <c r="E47" t="s">
        <v>651</v>
      </c>
    </row>
    <row r="48" spans="3:5" ht="15">
      <c r="C48" t="s">
        <v>539</v>
      </c>
      <c r="D48">
        <v>34</v>
      </c>
      <c r="E48" t="s">
        <v>652</v>
      </c>
    </row>
    <row r="49" spans="3:5" ht="15">
      <c r="C49" t="s">
        <v>539</v>
      </c>
      <c r="D49">
        <v>35</v>
      </c>
      <c r="E49" t="s">
        <v>653</v>
      </c>
    </row>
    <row r="50" spans="3:5" ht="15">
      <c r="C50" t="s">
        <v>539</v>
      </c>
      <c r="D50">
        <v>36</v>
      </c>
      <c r="E50" t="s">
        <v>654</v>
      </c>
    </row>
    <row r="51" spans="3:5" ht="15">
      <c r="C51" t="s">
        <v>539</v>
      </c>
      <c r="D51">
        <v>37</v>
      </c>
      <c r="E51" t="s">
        <v>655</v>
      </c>
    </row>
    <row r="52" spans="3:5" ht="15">
      <c r="C52" t="s">
        <v>539</v>
      </c>
      <c r="D52">
        <v>38</v>
      </c>
      <c r="E52" t="s">
        <v>656</v>
      </c>
    </row>
    <row r="53" spans="3:5" ht="15">
      <c r="C53" t="s">
        <v>539</v>
      </c>
      <c r="D53">
        <v>39</v>
      </c>
      <c r="E53" t="s">
        <v>657</v>
      </c>
    </row>
    <row r="54" spans="3:5" ht="15">
      <c r="C54" t="s">
        <v>539</v>
      </c>
      <c r="D54">
        <v>40</v>
      </c>
      <c r="E54" t="s">
        <v>658</v>
      </c>
    </row>
    <row r="55" spans="3:5" ht="15">
      <c r="C55" t="s">
        <v>539</v>
      </c>
      <c r="D55">
        <v>41</v>
      </c>
      <c r="E55" t="s">
        <v>659</v>
      </c>
    </row>
    <row r="56" spans="3:5" ht="15">
      <c r="C56" t="s">
        <v>539</v>
      </c>
      <c r="D56">
        <v>42</v>
      </c>
      <c r="E56" t="s">
        <v>660</v>
      </c>
    </row>
    <row r="57" spans="3:5" ht="15">
      <c r="C57" t="s">
        <v>539</v>
      </c>
      <c r="D57">
        <v>43</v>
      </c>
      <c r="E57" t="s">
        <v>661</v>
      </c>
    </row>
    <row r="58" spans="1:5" ht="15">
      <c r="A58">
        <v>1</v>
      </c>
      <c r="C58" t="s">
        <v>247</v>
      </c>
      <c r="D58">
        <v>44</v>
      </c>
      <c r="E58" t="s">
        <v>662</v>
      </c>
    </row>
    <row r="59" spans="1:5" ht="15">
      <c r="A59">
        <v>2</v>
      </c>
      <c r="C59" t="s">
        <v>247</v>
      </c>
      <c r="D59">
        <v>45</v>
      </c>
      <c r="E59" t="s">
        <v>663</v>
      </c>
    </row>
    <row r="60" spans="1:5" ht="15">
      <c r="A60">
        <v>3</v>
      </c>
      <c r="C60" t="s">
        <v>247</v>
      </c>
      <c r="D60">
        <v>46</v>
      </c>
      <c r="E60" t="s">
        <v>716</v>
      </c>
    </row>
    <row r="61" spans="1:5" ht="15">
      <c r="A61">
        <v>4</v>
      </c>
      <c r="C61" t="s">
        <v>247</v>
      </c>
      <c r="D61">
        <v>47</v>
      </c>
      <c r="E61" t="s">
        <v>664</v>
      </c>
    </row>
    <row r="62" spans="1:5" ht="15">
      <c r="A62">
        <v>5</v>
      </c>
      <c r="C62" t="s">
        <v>247</v>
      </c>
      <c r="D62">
        <v>48</v>
      </c>
      <c r="E62" t="s">
        <v>665</v>
      </c>
    </row>
    <row r="63" spans="1:5" ht="15">
      <c r="A63">
        <v>6</v>
      </c>
      <c r="C63" t="s">
        <v>247</v>
      </c>
      <c r="D63">
        <v>49</v>
      </c>
      <c r="E63" t="s">
        <v>666</v>
      </c>
    </row>
    <row r="64" spans="1:5" ht="15">
      <c r="A64">
        <v>7</v>
      </c>
      <c r="C64" t="s">
        <v>247</v>
      </c>
      <c r="D64">
        <v>50</v>
      </c>
      <c r="E64" t="s">
        <v>667</v>
      </c>
    </row>
    <row r="65" spans="1:5" ht="15">
      <c r="A65">
        <v>8</v>
      </c>
      <c r="C65" t="s">
        <v>247</v>
      </c>
      <c r="D65">
        <v>51</v>
      </c>
      <c r="E65" t="s">
        <v>668</v>
      </c>
    </row>
    <row r="66" spans="1:5" ht="15">
      <c r="A66">
        <v>9</v>
      </c>
      <c r="C66" t="s">
        <v>247</v>
      </c>
      <c r="D66">
        <v>52</v>
      </c>
      <c r="E66" t="s">
        <v>669</v>
      </c>
    </row>
    <row r="67" spans="1:5" ht="15">
      <c r="A67">
        <v>10</v>
      </c>
      <c r="C67" t="s">
        <v>247</v>
      </c>
      <c r="D67">
        <v>53</v>
      </c>
      <c r="E67" t="s">
        <v>670</v>
      </c>
    </row>
    <row r="68" spans="1:5" ht="15">
      <c r="A68">
        <v>11</v>
      </c>
      <c r="C68" t="s">
        <v>247</v>
      </c>
      <c r="D68">
        <v>54</v>
      </c>
      <c r="E68" t="s">
        <v>671</v>
      </c>
    </row>
    <row r="69" spans="1:5" ht="15">
      <c r="A69">
        <v>12</v>
      </c>
      <c r="C69" t="s">
        <v>247</v>
      </c>
      <c r="D69">
        <v>55</v>
      </c>
      <c r="E69" t="s">
        <v>672</v>
      </c>
    </row>
    <row r="70" spans="1:5" ht="15">
      <c r="A70">
        <v>13</v>
      </c>
      <c r="C70" t="s">
        <v>247</v>
      </c>
      <c r="D70">
        <v>56</v>
      </c>
      <c r="E70" t="s">
        <v>673</v>
      </c>
    </row>
    <row r="71" spans="1:5" ht="15">
      <c r="A71">
        <v>14</v>
      </c>
      <c r="C71" t="s">
        <v>247</v>
      </c>
      <c r="D71">
        <v>57</v>
      </c>
      <c r="E71" t="s">
        <v>674</v>
      </c>
    </row>
    <row r="72" spans="1:5" ht="15">
      <c r="A72">
        <v>15</v>
      </c>
      <c r="C72" t="s">
        <v>247</v>
      </c>
      <c r="D72">
        <v>58</v>
      </c>
      <c r="E72" t="s">
        <v>675</v>
      </c>
    </row>
    <row r="73" spans="1:5" ht="15">
      <c r="A73">
        <v>1</v>
      </c>
      <c r="C73" t="s">
        <v>248</v>
      </c>
      <c r="D73">
        <v>59</v>
      </c>
      <c r="E73" t="s">
        <v>676</v>
      </c>
    </row>
    <row r="74" spans="1:5" ht="15">
      <c r="A74">
        <v>2</v>
      </c>
      <c r="C74" t="s">
        <v>248</v>
      </c>
      <c r="D74">
        <v>60</v>
      </c>
      <c r="E74" t="s">
        <v>677</v>
      </c>
    </row>
    <row r="75" spans="1:5" ht="15">
      <c r="A75">
        <v>3</v>
      </c>
      <c r="C75" t="s">
        <v>248</v>
      </c>
      <c r="D75">
        <v>61</v>
      </c>
      <c r="E75" t="s">
        <v>678</v>
      </c>
    </row>
    <row r="76" spans="1:5" ht="15">
      <c r="A76">
        <v>4</v>
      </c>
      <c r="C76" t="s">
        <v>248</v>
      </c>
      <c r="D76">
        <v>62</v>
      </c>
      <c r="E76" t="s">
        <v>679</v>
      </c>
    </row>
    <row r="77" spans="1:5" ht="15">
      <c r="A77">
        <v>5</v>
      </c>
      <c r="C77" t="s">
        <v>248</v>
      </c>
      <c r="D77">
        <v>63</v>
      </c>
      <c r="E77" t="s">
        <v>680</v>
      </c>
    </row>
    <row r="78" spans="1:5" ht="15">
      <c r="A78">
        <v>6</v>
      </c>
      <c r="C78" t="s">
        <v>248</v>
      </c>
      <c r="D78">
        <v>64</v>
      </c>
      <c r="E78" t="s">
        <v>681</v>
      </c>
    </row>
    <row r="79" spans="1:5" ht="15">
      <c r="A79">
        <v>7</v>
      </c>
      <c r="C79" t="s">
        <v>248</v>
      </c>
      <c r="D79">
        <v>65</v>
      </c>
      <c r="E79" t="s">
        <v>682</v>
      </c>
    </row>
    <row r="80" spans="1:5" ht="15">
      <c r="A80">
        <v>8</v>
      </c>
      <c r="C80" t="s">
        <v>248</v>
      </c>
      <c r="D80">
        <v>66</v>
      </c>
      <c r="E80" t="s">
        <v>683</v>
      </c>
    </row>
    <row r="81" spans="1:5" ht="15">
      <c r="A81">
        <v>9</v>
      </c>
      <c r="C81" t="s">
        <v>248</v>
      </c>
      <c r="D81">
        <v>67</v>
      </c>
      <c r="E81" t="s">
        <v>684</v>
      </c>
    </row>
    <row r="82" spans="1:5" ht="15">
      <c r="A82">
        <v>10</v>
      </c>
      <c r="C82" t="s">
        <v>248</v>
      </c>
      <c r="D82">
        <v>68</v>
      </c>
      <c r="E82" t="s">
        <v>685</v>
      </c>
    </row>
    <row r="83" spans="1:5" ht="15">
      <c r="A83">
        <v>11</v>
      </c>
      <c r="C83" t="s">
        <v>248</v>
      </c>
      <c r="D83">
        <v>69</v>
      </c>
      <c r="E83" t="s">
        <v>686</v>
      </c>
    </row>
    <row r="84" spans="1:5" ht="15">
      <c r="A84">
        <v>12</v>
      </c>
      <c r="C84" t="s">
        <v>248</v>
      </c>
      <c r="D84">
        <v>70</v>
      </c>
      <c r="E84" t="s">
        <v>687</v>
      </c>
    </row>
    <row r="85" spans="1:5" ht="15">
      <c r="A85">
        <v>13</v>
      </c>
      <c r="C85" t="s">
        <v>248</v>
      </c>
      <c r="D85">
        <v>71</v>
      </c>
      <c r="E85" t="s">
        <v>688</v>
      </c>
    </row>
    <row r="86" spans="1:5" ht="15">
      <c r="A86">
        <v>14</v>
      </c>
      <c r="C86" t="s">
        <v>248</v>
      </c>
      <c r="D86">
        <v>72</v>
      </c>
      <c r="E86" t="s">
        <v>689</v>
      </c>
    </row>
    <row r="87" spans="1:5" ht="15">
      <c r="A87">
        <v>15</v>
      </c>
      <c r="C87" t="s">
        <v>248</v>
      </c>
      <c r="D87">
        <v>73</v>
      </c>
      <c r="E87" t="s">
        <v>690</v>
      </c>
    </row>
    <row r="88" spans="1:5" ht="15">
      <c r="A88">
        <v>16</v>
      </c>
      <c r="C88" t="s">
        <v>248</v>
      </c>
      <c r="D88">
        <v>74</v>
      </c>
      <c r="E88" t="s">
        <v>691</v>
      </c>
    </row>
    <row r="89" spans="1:5" ht="15">
      <c r="A89">
        <v>17</v>
      </c>
      <c r="C89" t="s">
        <v>248</v>
      </c>
      <c r="D89">
        <v>75</v>
      </c>
      <c r="E89" t="s">
        <v>692</v>
      </c>
    </row>
    <row r="90" spans="1:5" ht="15">
      <c r="A90">
        <v>18</v>
      </c>
      <c r="C90" t="s">
        <v>248</v>
      </c>
      <c r="D90">
        <v>76</v>
      </c>
      <c r="E90" t="s">
        <v>693</v>
      </c>
    </row>
    <row r="91" spans="1:5" ht="15">
      <c r="A91">
        <v>19</v>
      </c>
      <c r="C91" t="s">
        <v>248</v>
      </c>
      <c r="D91">
        <v>77</v>
      </c>
      <c r="E91" t="s">
        <v>694</v>
      </c>
    </row>
    <row r="92" spans="1:5" ht="15">
      <c r="A92">
        <v>20</v>
      </c>
      <c r="C92" t="s">
        <v>248</v>
      </c>
      <c r="D92">
        <v>78</v>
      </c>
      <c r="E92" t="s">
        <v>695</v>
      </c>
    </row>
    <row r="93" spans="1:5" ht="15">
      <c r="A93">
        <v>21</v>
      </c>
      <c r="C93" t="s">
        <v>248</v>
      </c>
      <c r="D93">
        <v>79</v>
      </c>
      <c r="E93" t="s">
        <v>696</v>
      </c>
    </row>
    <row r="94" spans="1:5" ht="15">
      <c r="A94">
        <v>22</v>
      </c>
      <c r="C94" t="s">
        <v>248</v>
      </c>
      <c r="D94">
        <v>80</v>
      </c>
      <c r="E94" t="s">
        <v>697</v>
      </c>
    </row>
    <row r="95" spans="1:5" ht="15">
      <c r="A95">
        <v>23</v>
      </c>
      <c r="C95" t="s">
        <v>248</v>
      </c>
      <c r="D95">
        <v>81</v>
      </c>
      <c r="E95" t="s">
        <v>698</v>
      </c>
    </row>
    <row r="96" spans="1:5" ht="15">
      <c r="A96">
        <v>24</v>
      </c>
      <c r="C96" t="s">
        <v>248</v>
      </c>
      <c r="D96">
        <v>82</v>
      </c>
      <c r="E96" t="s">
        <v>699</v>
      </c>
    </row>
    <row r="97" spans="1:5" ht="15">
      <c r="A97">
        <v>1</v>
      </c>
      <c r="C97" t="s">
        <v>249</v>
      </c>
      <c r="D97">
        <v>83</v>
      </c>
      <c r="E97" t="s">
        <v>700</v>
      </c>
    </row>
    <row r="98" spans="1:5" ht="15">
      <c r="A98">
        <v>2</v>
      </c>
      <c r="C98" t="s">
        <v>249</v>
      </c>
      <c r="D98">
        <v>84</v>
      </c>
      <c r="E98" t="s">
        <v>701</v>
      </c>
    </row>
    <row r="99" spans="1:5" ht="15">
      <c r="A99">
        <v>3</v>
      </c>
      <c r="C99" t="s">
        <v>249</v>
      </c>
      <c r="D99">
        <v>85</v>
      </c>
      <c r="E99" t="s">
        <v>702</v>
      </c>
    </row>
    <row r="100" spans="1:5" ht="15">
      <c r="A100">
        <v>4</v>
      </c>
      <c r="C100" t="s">
        <v>249</v>
      </c>
      <c r="D100">
        <v>86</v>
      </c>
      <c r="E100" t="s">
        <v>703</v>
      </c>
    </row>
    <row r="101" spans="1:5" ht="15">
      <c r="A101">
        <v>5</v>
      </c>
      <c r="C101" t="s">
        <v>249</v>
      </c>
      <c r="D101">
        <v>87</v>
      </c>
      <c r="E101" t="s">
        <v>704</v>
      </c>
    </row>
    <row r="102" spans="1:5" ht="15">
      <c r="A102">
        <v>6</v>
      </c>
      <c r="C102" t="s">
        <v>249</v>
      </c>
      <c r="D102">
        <v>88</v>
      </c>
      <c r="E102" t="s">
        <v>705</v>
      </c>
    </row>
    <row r="103" spans="1:5" ht="15">
      <c r="A103">
        <v>7</v>
      </c>
      <c r="C103" t="s">
        <v>249</v>
      </c>
      <c r="D103">
        <v>89</v>
      </c>
      <c r="E103" t="s">
        <v>706</v>
      </c>
    </row>
    <row r="104" spans="1:5" ht="15">
      <c r="A104">
        <v>8</v>
      </c>
      <c r="C104" t="s">
        <v>249</v>
      </c>
      <c r="D104">
        <v>90</v>
      </c>
      <c r="E104" t="s">
        <v>707</v>
      </c>
    </row>
    <row r="105" spans="1:5" ht="15">
      <c r="A105">
        <v>9</v>
      </c>
      <c r="C105" t="s">
        <v>249</v>
      </c>
      <c r="D105">
        <v>91</v>
      </c>
      <c r="E105" t="s">
        <v>708</v>
      </c>
    </row>
    <row r="106" spans="1:5" ht="15">
      <c r="A106">
        <v>10</v>
      </c>
      <c r="C106" t="s">
        <v>249</v>
      </c>
      <c r="D106">
        <v>92</v>
      </c>
      <c r="E106" t="s">
        <v>709</v>
      </c>
    </row>
    <row r="107" spans="1:5" ht="15">
      <c r="A107">
        <v>11</v>
      </c>
      <c r="C107" t="s">
        <v>249</v>
      </c>
      <c r="D107">
        <v>93</v>
      </c>
      <c r="E107" t="s">
        <v>710</v>
      </c>
    </row>
    <row r="108" spans="1:5" ht="15">
      <c r="A108">
        <v>12</v>
      </c>
      <c r="C108" t="s">
        <v>249</v>
      </c>
      <c r="D108">
        <v>94</v>
      </c>
      <c r="E108" t="s">
        <v>711</v>
      </c>
    </row>
    <row r="109" spans="1:5" ht="15">
      <c r="A109">
        <v>13</v>
      </c>
      <c r="C109" t="s">
        <v>249</v>
      </c>
      <c r="D109">
        <v>95</v>
      </c>
      <c r="E109" t="s">
        <v>712</v>
      </c>
    </row>
    <row r="110" spans="1:5" ht="15">
      <c r="A110">
        <v>14</v>
      </c>
      <c r="C110" t="s">
        <v>249</v>
      </c>
      <c r="D110">
        <v>96</v>
      </c>
      <c r="E110" t="s">
        <v>713</v>
      </c>
    </row>
    <row r="111" spans="1:5" ht="15">
      <c r="A111">
        <v>15</v>
      </c>
      <c r="C111" t="s">
        <v>249</v>
      </c>
      <c r="D111">
        <v>97</v>
      </c>
      <c r="E111" t="s">
        <v>714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104"/>
  <sheetViews>
    <sheetView zoomScale="154" zoomScaleNormal="154" workbookViewId="0" topLeftCell="A88">
      <selection activeCell="E107" sqref="E107"/>
    </sheetView>
  </sheetViews>
  <sheetFormatPr defaultColWidth="9.140625" defaultRowHeight="15"/>
  <cols>
    <col min="3" max="3" width="15.57421875" style="0" customWidth="1"/>
    <col min="4" max="4" width="12.140625" style="0" customWidth="1"/>
    <col min="5" max="5" width="58.28125" style="0" customWidth="1"/>
    <col min="6" max="6" width="78.140625" style="0" customWidth="1"/>
    <col min="16" max="16" width="45.28125" style="0" customWidth="1"/>
  </cols>
  <sheetData>
    <row r="2" ht="15">
      <c r="E2" t="s">
        <v>232</v>
      </c>
    </row>
    <row r="4" spans="3:5" ht="15">
      <c r="C4" t="s">
        <v>229</v>
      </c>
      <c r="D4" t="s">
        <v>230</v>
      </c>
      <c r="E4" t="s">
        <v>231</v>
      </c>
    </row>
    <row r="5" spans="3:6" ht="15">
      <c r="C5" t="s">
        <v>539</v>
      </c>
      <c r="D5">
        <v>1</v>
      </c>
      <c r="E5">
        <f>D5-1+COUNTIF(C15:C120,C5)</f>
        <v>40</v>
      </c>
      <c r="F5" t="s">
        <v>233</v>
      </c>
    </row>
    <row r="6" spans="3:6" ht="15">
      <c r="C6" t="s">
        <v>234</v>
      </c>
      <c r="D6">
        <f>VLOOKUP(C6,_pytania_IS,2,FALSE)</f>
        <v>41</v>
      </c>
      <c r="E6">
        <f aca="true" t="shared" si="0" ref="E6:E9">D6-1+COUNTIF(C16:C121,C6)</f>
        <v>50</v>
      </c>
      <c r="F6" t="s">
        <v>146</v>
      </c>
    </row>
    <row r="7" spans="3:6" ht="15">
      <c r="C7" t="s">
        <v>235</v>
      </c>
      <c r="D7">
        <f>VLOOKUP(C7,_pytania_IS,2,FALSE)</f>
        <v>51</v>
      </c>
      <c r="E7">
        <f t="shared" si="0"/>
        <v>60</v>
      </c>
      <c r="F7" t="s">
        <v>147</v>
      </c>
    </row>
    <row r="8" spans="3:6" ht="15">
      <c r="C8" t="s">
        <v>236</v>
      </c>
      <c r="D8">
        <f>VLOOKUP(C8,_pytania_IS,2,FALSE)</f>
        <v>61</v>
      </c>
      <c r="E8">
        <f t="shared" si="0"/>
        <v>70</v>
      </c>
      <c r="F8" t="s">
        <v>148</v>
      </c>
    </row>
    <row r="9" spans="3:6" ht="15">
      <c r="C9" t="s">
        <v>237</v>
      </c>
      <c r="D9">
        <f>VLOOKUP(C9,_pytania_IS,2,FALSE)</f>
        <v>71</v>
      </c>
      <c r="E9">
        <f t="shared" si="0"/>
        <v>80</v>
      </c>
      <c r="F9" t="s">
        <v>149</v>
      </c>
    </row>
    <row r="10" spans="3:6" ht="15">
      <c r="C10" t="s">
        <v>262</v>
      </c>
      <c r="D10">
        <f>VLOOKUP(C10,_pytania_IS,2,FALSE)</f>
        <v>81</v>
      </c>
      <c r="E10">
        <f aca="true" t="shared" si="1" ref="E10">D10-1+COUNTIF(C20:C125,C10)</f>
        <v>90</v>
      </c>
      <c r="F10" t="s">
        <v>335</v>
      </c>
    </row>
    <row r="13" spans="3:5" ht="15">
      <c r="C13" t="s">
        <v>67</v>
      </c>
      <c r="D13" t="s">
        <v>0</v>
      </c>
      <c r="E13" t="s">
        <v>1</v>
      </c>
    </row>
    <row r="14" spans="4:5" ht="15">
      <c r="D14">
        <v>0</v>
      </c>
      <c r="E14" t="s">
        <v>65</v>
      </c>
    </row>
    <row r="15" spans="3:5" ht="15">
      <c r="C15" t="s">
        <v>539</v>
      </c>
      <c r="D15">
        <v>1</v>
      </c>
      <c r="E15" t="s">
        <v>150</v>
      </c>
    </row>
    <row r="16" spans="3:5" ht="15">
      <c r="C16" t="s">
        <v>539</v>
      </c>
      <c r="D16">
        <v>2</v>
      </c>
      <c r="E16" t="s">
        <v>151</v>
      </c>
    </row>
    <row r="17" spans="3:5" ht="15">
      <c r="C17" t="s">
        <v>539</v>
      </c>
      <c r="D17">
        <v>3</v>
      </c>
      <c r="E17" t="s">
        <v>152</v>
      </c>
    </row>
    <row r="18" spans="3:5" ht="15">
      <c r="C18" t="s">
        <v>539</v>
      </c>
      <c r="D18">
        <v>4</v>
      </c>
      <c r="E18" t="s">
        <v>153</v>
      </c>
    </row>
    <row r="19" spans="3:5" ht="15">
      <c r="C19" t="s">
        <v>539</v>
      </c>
      <c r="D19">
        <v>5</v>
      </c>
      <c r="E19" t="s">
        <v>154</v>
      </c>
    </row>
    <row r="20" spans="3:5" ht="15">
      <c r="C20" t="s">
        <v>539</v>
      </c>
      <c r="D20">
        <v>6</v>
      </c>
      <c r="E20" t="s">
        <v>155</v>
      </c>
    </row>
    <row r="21" spans="3:5" ht="15">
      <c r="C21" t="s">
        <v>539</v>
      </c>
      <c r="D21">
        <v>7</v>
      </c>
      <c r="E21" t="s">
        <v>156</v>
      </c>
    </row>
    <row r="22" spans="3:5" ht="15">
      <c r="C22" t="s">
        <v>539</v>
      </c>
      <c r="D22">
        <v>8</v>
      </c>
      <c r="E22" t="s">
        <v>157</v>
      </c>
    </row>
    <row r="23" spans="3:5" ht="15">
      <c r="C23" t="s">
        <v>539</v>
      </c>
      <c r="D23">
        <v>9</v>
      </c>
      <c r="E23" t="s">
        <v>158</v>
      </c>
    </row>
    <row r="24" spans="3:5" ht="15">
      <c r="C24" t="s">
        <v>539</v>
      </c>
      <c r="D24">
        <v>10</v>
      </c>
      <c r="E24" t="s">
        <v>159</v>
      </c>
    </row>
    <row r="25" spans="3:5" ht="15">
      <c r="C25" t="s">
        <v>539</v>
      </c>
      <c r="D25">
        <v>11</v>
      </c>
      <c r="E25" t="s">
        <v>160</v>
      </c>
    </row>
    <row r="26" spans="3:5" ht="15">
      <c r="C26" t="s">
        <v>539</v>
      </c>
      <c r="D26">
        <v>12</v>
      </c>
      <c r="E26" t="s">
        <v>161</v>
      </c>
    </row>
    <row r="27" spans="3:5" ht="15">
      <c r="C27" t="s">
        <v>539</v>
      </c>
      <c r="D27">
        <v>13</v>
      </c>
      <c r="E27" t="s">
        <v>162</v>
      </c>
    </row>
    <row r="28" spans="3:5" ht="15">
      <c r="C28" t="s">
        <v>539</v>
      </c>
      <c r="D28">
        <v>14</v>
      </c>
      <c r="E28" t="s">
        <v>163</v>
      </c>
    </row>
    <row r="29" spans="3:5" ht="15">
      <c r="C29" t="s">
        <v>539</v>
      </c>
      <c r="D29">
        <v>15</v>
      </c>
      <c r="E29" t="s">
        <v>164</v>
      </c>
    </row>
    <row r="30" spans="3:5" ht="15">
      <c r="C30" t="s">
        <v>539</v>
      </c>
      <c r="D30">
        <v>16</v>
      </c>
      <c r="E30" t="s">
        <v>165</v>
      </c>
    </row>
    <row r="31" spans="3:5" ht="15">
      <c r="C31" t="s">
        <v>539</v>
      </c>
      <c r="D31">
        <v>17</v>
      </c>
      <c r="E31" t="s">
        <v>166</v>
      </c>
    </row>
    <row r="32" spans="3:5" ht="15">
      <c r="C32" t="s">
        <v>539</v>
      </c>
      <c r="D32">
        <v>18</v>
      </c>
      <c r="E32" t="s">
        <v>167</v>
      </c>
    </row>
    <row r="33" spans="3:5" ht="15">
      <c r="C33" t="s">
        <v>539</v>
      </c>
      <c r="D33">
        <v>19</v>
      </c>
      <c r="E33" t="s">
        <v>168</v>
      </c>
    </row>
    <row r="34" spans="3:5" ht="15">
      <c r="C34" t="s">
        <v>539</v>
      </c>
      <c r="D34">
        <v>20</v>
      </c>
      <c r="E34" t="s">
        <v>169</v>
      </c>
    </row>
    <row r="35" spans="3:5" ht="15">
      <c r="C35" t="s">
        <v>539</v>
      </c>
      <c r="D35">
        <v>21</v>
      </c>
      <c r="E35" t="s">
        <v>170</v>
      </c>
    </row>
    <row r="36" spans="3:5" ht="15">
      <c r="C36" t="s">
        <v>539</v>
      </c>
      <c r="D36">
        <v>22</v>
      </c>
      <c r="E36" t="s">
        <v>171</v>
      </c>
    </row>
    <row r="37" spans="3:5" ht="15">
      <c r="C37" t="s">
        <v>539</v>
      </c>
      <c r="D37">
        <v>23</v>
      </c>
      <c r="E37" t="s">
        <v>172</v>
      </c>
    </row>
    <row r="38" spans="3:5" ht="15">
      <c r="C38" t="s">
        <v>539</v>
      </c>
      <c r="D38">
        <v>24</v>
      </c>
      <c r="E38" t="s">
        <v>173</v>
      </c>
    </row>
    <row r="39" spans="3:5" ht="15">
      <c r="C39" t="s">
        <v>539</v>
      </c>
      <c r="D39">
        <v>25</v>
      </c>
      <c r="E39" t="s">
        <v>174</v>
      </c>
    </row>
    <row r="40" spans="3:5" ht="15">
      <c r="C40" t="s">
        <v>539</v>
      </c>
      <c r="D40">
        <v>26</v>
      </c>
      <c r="E40" t="s">
        <v>175</v>
      </c>
    </row>
    <row r="41" spans="3:5" ht="15">
      <c r="C41" t="s">
        <v>539</v>
      </c>
      <c r="D41">
        <v>27</v>
      </c>
      <c r="E41" t="s">
        <v>176</v>
      </c>
    </row>
    <row r="42" spans="3:5" ht="15">
      <c r="C42" t="s">
        <v>539</v>
      </c>
      <c r="D42">
        <v>28</v>
      </c>
      <c r="E42" t="s">
        <v>177</v>
      </c>
    </row>
    <row r="43" spans="3:5" ht="15">
      <c r="C43" t="s">
        <v>539</v>
      </c>
      <c r="D43">
        <v>29</v>
      </c>
      <c r="E43" t="s">
        <v>178</v>
      </c>
    </row>
    <row r="44" spans="3:5" ht="15">
      <c r="C44" t="s">
        <v>539</v>
      </c>
      <c r="D44">
        <v>30</v>
      </c>
      <c r="E44" t="s">
        <v>179</v>
      </c>
    </row>
    <row r="45" spans="3:5" ht="15">
      <c r="C45" t="s">
        <v>539</v>
      </c>
      <c r="D45">
        <v>31</v>
      </c>
      <c r="E45" t="s">
        <v>180</v>
      </c>
    </row>
    <row r="46" spans="3:5" ht="15">
      <c r="C46" t="s">
        <v>539</v>
      </c>
      <c r="D46">
        <v>32</v>
      </c>
      <c r="E46" t="s">
        <v>181</v>
      </c>
    </row>
    <row r="47" spans="3:5" ht="15">
      <c r="C47" t="s">
        <v>539</v>
      </c>
      <c r="D47">
        <v>33</v>
      </c>
      <c r="E47" t="s">
        <v>182</v>
      </c>
    </row>
    <row r="48" spans="3:5" ht="15">
      <c r="C48" t="s">
        <v>539</v>
      </c>
      <c r="D48">
        <v>34</v>
      </c>
      <c r="E48" t="s">
        <v>183</v>
      </c>
    </row>
    <row r="49" spans="3:5" ht="15">
      <c r="C49" t="s">
        <v>539</v>
      </c>
      <c r="D49">
        <v>35</v>
      </c>
      <c r="E49" t="s">
        <v>184</v>
      </c>
    </row>
    <row r="50" spans="3:5" ht="15">
      <c r="C50" t="s">
        <v>539</v>
      </c>
      <c r="D50">
        <v>36</v>
      </c>
      <c r="E50" t="s">
        <v>185</v>
      </c>
    </row>
    <row r="51" spans="3:5" ht="15">
      <c r="C51" t="s">
        <v>539</v>
      </c>
      <c r="D51">
        <v>37</v>
      </c>
      <c r="E51" t="s">
        <v>64</v>
      </c>
    </row>
    <row r="52" spans="3:5" ht="15">
      <c r="C52" t="s">
        <v>539</v>
      </c>
      <c r="D52">
        <v>38</v>
      </c>
      <c r="E52" t="s">
        <v>186</v>
      </c>
    </row>
    <row r="53" spans="3:5" ht="15">
      <c r="C53" t="s">
        <v>539</v>
      </c>
      <c r="D53">
        <v>39</v>
      </c>
      <c r="E53" t="s">
        <v>187</v>
      </c>
    </row>
    <row r="54" spans="3:5" ht="15">
      <c r="C54" t="s">
        <v>539</v>
      </c>
      <c r="D54">
        <v>40</v>
      </c>
      <c r="E54" t="s">
        <v>188</v>
      </c>
    </row>
    <row r="55" spans="3:5" ht="15">
      <c r="C55" t="s">
        <v>234</v>
      </c>
      <c r="D55">
        <v>41</v>
      </c>
      <c r="E55" t="s">
        <v>189</v>
      </c>
    </row>
    <row r="56" spans="3:5" ht="15">
      <c r="C56" t="s">
        <v>234</v>
      </c>
      <c r="D56">
        <v>42</v>
      </c>
      <c r="E56" t="s">
        <v>190</v>
      </c>
    </row>
    <row r="57" spans="3:5" ht="15">
      <c r="C57" t="s">
        <v>234</v>
      </c>
      <c r="D57">
        <v>43</v>
      </c>
      <c r="E57" t="s">
        <v>191</v>
      </c>
    </row>
    <row r="58" spans="3:5" ht="15">
      <c r="C58" t="s">
        <v>234</v>
      </c>
      <c r="D58">
        <v>44</v>
      </c>
      <c r="E58" t="s">
        <v>192</v>
      </c>
    </row>
    <row r="59" spans="3:5" ht="15">
      <c r="C59" t="s">
        <v>234</v>
      </c>
      <c r="D59">
        <v>45</v>
      </c>
      <c r="E59" t="s">
        <v>193</v>
      </c>
    </row>
    <row r="60" spans="3:5" ht="15">
      <c r="C60" t="s">
        <v>234</v>
      </c>
      <c r="D60">
        <v>46</v>
      </c>
      <c r="E60" t="s">
        <v>194</v>
      </c>
    </row>
    <row r="61" spans="3:5" ht="15">
      <c r="C61" t="s">
        <v>234</v>
      </c>
      <c r="D61">
        <v>47</v>
      </c>
      <c r="E61" t="s">
        <v>195</v>
      </c>
    </row>
    <row r="62" spans="3:5" ht="15">
      <c r="C62" t="s">
        <v>234</v>
      </c>
      <c r="D62">
        <v>48</v>
      </c>
      <c r="E62" t="s">
        <v>196</v>
      </c>
    </row>
    <row r="63" spans="3:5" ht="15">
      <c r="C63" t="s">
        <v>234</v>
      </c>
      <c r="D63">
        <v>49</v>
      </c>
      <c r="E63" t="s">
        <v>197</v>
      </c>
    </row>
    <row r="64" spans="3:5" ht="15">
      <c r="C64" t="s">
        <v>234</v>
      </c>
      <c r="D64">
        <v>50</v>
      </c>
      <c r="E64" t="s">
        <v>198</v>
      </c>
    </row>
    <row r="65" spans="3:5" ht="15">
      <c r="C65" t="s">
        <v>235</v>
      </c>
      <c r="D65">
        <v>51</v>
      </c>
      <c r="E65" t="s">
        <v>199</v>
      </c>
    </row>
    <row r="66" spans="3:5" ht="15">
      <c r="C66" t="s">
        <v>235</v>
      </c>
      <c r="D66">
        <v>52</v>
      </c>
      <c r="E66" t="s">
        <v>200</v>
      </c>
    </row>
    <row r="67" spans="3:5" ht="15">
      <c r="C67" t="s">
        <v>235</v>
      </c>
      <c r="D67">
        <v>53</v>
      </c>
      <c r="E67" t="s">
        <v>201</v>
      </c>
    </row>
    <row r="68" spans="3:5" ht="15">
      <c r="C68" t="s">
        <v>235</v>
      </c>
      <c r="D68">
        <v>54</v>
      </c>
      <c r="E68" t="s">
        <v>202</v>
      </c>
    </row>
    <row r="69" spans="3:5" ht="15">
      <c r="C69" t="s">
        <v>235</v>
      </c>
      <c r="D69">
        <v>55</v>
      </c>
      <c r="E69" t="s">
        <v>203</v>
      </c>
    </row>
    <row r="70" spans="3:5" ht="15">
      <c r="C70" t="s">
        <v>235</v>
      </c>
      <c r="D70">
        <v>56</v>
      </c>
      <c r="E70" t="s">
        <v>204</v>
      </c>
    </row>
    <row r="71" spans="3:5" ht="15">
      <c r="C71" t="s">
        <v>235</v>
      </c>
      <c r="D71">
        <v>57</v>
      </c>
      <c r="E71" t="s">
        <v>205</v>
      </c>
    </row>
    <row r="72" spans="3:5" ht="15">
      <c r="C72" t="s">
        <v>235</v>
      </c>
      <c r="D72">
        <v>58</v>
      </c>
      <c r="E72" t="s">
        <v>206</v>
      </c>
    </row>
    <row r="73" spans="3:5" ht="15">
      <c r="C73" t="s">
        <v>235</v>
      </c>
      <c r="D73">
        <v>59</v>
      </c>
      <c r="E73" t="s">
        <v>207</v>
      </c>
    </row>
    <row r="74" spans="3:5" ht="15">
      <c r="C74" t="s">
        <v>235</v>
      </c>
      <c r="D74">
        <v>60</v>
      </c>
      <c r="E74" t="s">
        <v>208</v>
      </c>
    </row>
    <row r="75" spans="3:5" ht="15">
      <c r="C75" t="s">
        <v>236</v>
      </c>
      <c r="D75">
        <v>61</v>
      </c>
      <c r="E75" t="s">
        <v>209</v>
      </c>
    </row>
    <row r="76" spans="3:5" ht="15">
      <c r="C76" t="s">
        <v>236</v>
      </c>
      <c r="D76">
        <v>62</v>
      </c>
      <c r="E76" t="s">
        <v>210</v>
      </c>
    </row>
    <row r="77" spans="3:5" ht="15">
      <c r="C77" t="s">
        <v>236</v>
      </c>
      <c r="D77">
        <v>63</v>
      </c>
      <c r="E77" t="s">
        <v>211</v>
      </c>
    </row>
    <row r="78" spans="3:5" ht="15">
      <c r="C78" t="s">
        <v>236</v>
      </c>
      <c r="D78">
        <v>64</v>
      </c>
      <c r="E78" t="s">
        <v>212</v>
      </c>
    </row>
    <row r="79" spans="3:5" ht="15">
      <c r="C79" t="s">
        <v>236</v>
      </c>
      <c r="D79">
        <v>65</v>
      </c>
      <c r="E79" t="s">
        <v>213</v>
      </c>
    </row>
    <row r="80" spans="3:5" ht="15">
      <c r="C80" t="s">
        <v>236</v>
      </c>
      <c r="D80">
        <v>66</v>
      </c>
      <c r="E80" t="s">
        <v>214</v>
      </c>
    </row>
    <row r="81" spans="3:5" ht="15">
      <c r="C81" t="s">
        <v>236</v>
      </c>
      <c r="D81">
        <v>67</v>
      </c>
      <c r="E81" t="s">
        <v>215</v>
      </c>
    </row>
    <row r="82" spans="3:5" ht="15">
      <c r="C82" t="s">
        <v>236</v>
      </c>
      <c r="D82">
        <v>68</v>
      </c>
      <c r="E82" t="s">
        <v>216</v>
      </c>
    </row>
    <row r="83" spans="3:5" ht="15">
      <c r="C83" t="s">
        <v>236</v>
      </c>
      <c r="D83">
        <v>69</v>
      </c>
      <c r="E83" t="s">
        <v>217</v>
      </c>
    </row>
    <row r="84" spans="3:5" ht="15">
      <c r="C84" t="s">
        <v>236</v>
      </c>
      <c r="D84">
        <v>70</v>
      </c>
      <c r="E84" t="s">
        <v>218</v>
      </c>
    </row>
    <row r="85" spans="3:5" ht="15">
      <c r="C85" t="s">
        <v>237</v>
      </c>
      <c r="D85">
        <v>71</v>
      </c>
      <c r="E85" t="s">
        <v>219</v>
      </c>
    </row>
    <row r="86" spans="3:5" ht="15">
      <c r="C86" t="s">
        <v>237</v>
      </c>
      <c r="D86">
        <v>72</v>
      </c>
      <c r="E86" t="s">
        <v>220</v>
      </c>
    </row>
    <row r="87" spans="3:5" ht="15">
      <c r="C87" t="s">
        <v>237</v>
      </c>
      <c r="D87">
        <v>73</v>
      </c>
      <c r="E87" t="s">
        <v>221</v>
      </c>
    </row>
    <row r="88" spans="3:5" ht="15">
      <c r="C88" t="s">
        <v>237</v>
      </c>
      <c r="D88">
        <v>74</v>
      </c>
      <c r="E88" t="s">
        <v>222</v>
      </c>
    </row>
    <row r="89" spans="3:5" ht="15">
      <c r="C89" t="s">
        <v>237</v>
      </c>
      <c r="D89">
        <v>75</v>
      </c>
      <c r="E89" t="s">
        <v>223</v>
      </c>
    </row>
    <row r="90" spans="3:5" ht="15">
      <c r="C90" t="s">
        <v>237</v>
      </c>
      <c r="D90">
        <v>76</v>
      </c>
      <c r="E90" t="s">
        <v>224</v>
      </c>
    </row>
    <row r="91" spans="3:5" ht="15">
      <c r="C91" t="s">
        <v>237</v>
      </c>
      <c r="D91">
        <v>77</v>
      </c>
      <c r="E91" t="s">
        <v>225</v>
      </c>
    </row>
    <row r="92" spans="3:5" ht="15">
      <c r="C92" t="s">
        <v>237</v>
      </c>
      <c r="D92">
        <v>78</v>
      </c>
      <c r="E92" t="s">
        <v>226</v>
      </c>
    </row>
    <row r="93" spans="3:5" ht="15">
      <c r="C93" t="s">
        <v>237</v>
      </c>
      <c r="D93">
        <v>79</v>
      </c>
      <c r="E93" t="s">
        <v>227</v>
      </c>
    </row>
    <row r="94" spans="3:5" ht="15">
      <c r="C94" t="s">
        <v>237</v>
      </c>
      <c r="D94">
        <v>80</v>
      </c>
      <c r="E94" t="s">
        <v>228</v>
      </c>
    </row>
    <row r="95" spans="3:5" ht="15">
      <c r="C95" t="s">
        <v>262</v>
      </c>
      <c r="D95">
        <v>81</v>
      </c>
      <c r="E95" t="s">
        <v>194</v>
      </c>
    </row>
    <row r="96" spans="3:5" ht="15">
      <c r="C96" t="s">
        <v>262</v>
      </c>
      <c r="D96">
        <v>82</v>
      </c>
      <c r="E96" t="s">
        <v>197</v>
      </c>
    </row>
    <row r="97" spans="3:5" ht="15">
      <c r="C97" t="s">
        <v>262</v>
      </c>
      <c r="D97">
        <v>83</v>
      </c>
      <c r="E97" t="s">
        <v>205</v>
      </c>
    </row>
    <row r="98" spans="3:5" ht="15">
      <c r="C98" t="s">
        <v>262</v>
      </c>
      <c r="D98">
        <v>84</v>
      </c>
      <c r="E98" t="s">
        <v>218</v>
      </c>
    </row>
    <row r="99" spans="3:5" ht="15">
      <c r="C99" t="s">
        <v>262</v>
      </c>
      <c r="D99">
        <v>85</v>
      </c>
      <c r="E99" t="s">
        <v>214</v>
      </c>
    </row>
    <row r="100" spans="3:5" ht="15">
      <c r="C100" t="s">
        <v>262</v>
      </c>
      <c r="D100">
        <v>86</v>
      </c>
      <c r="E100" t="s">
        <v>222</v>
      </c>
    </row>
    <row r="101" spans="3:5" ht="15">
      <c r="C101" t="s">
        <v>262</v>
      </c>
      <c r="D101">
        <v>87</v>
      </c>
      <c r="E101" t="s">
        <v>223</v>
      </c>
    </row>
    <row r="102" spans="3:5" ht="15">
      <c r="C102" t="s">
        <v>262</v>
      </c>
      <c r="D102">
        <v>88</v>
      </c>
      <c r="E102" t="s">
        <v>557</v>
      </c>
    </row>
    <row r="103" spans="3:5" ht="15">
      <c r="C103" t="s">
        <v>262</v>
      </c>
      <c r="D103">
        <v>89</v>
      </c>
      <c r="E103" t="s">
        <v>558</v>
      </c>
    </row>
    <row r="104" spans="3:5" ht="15">
      <c r="C104" t="s">
        <v>262</v>
      </c>
      <c r="D104">
        <v>90</v>
      </c>
      <c r="E104" t="s">
        <v>227</v>
      </c>
    </row>
  </sheetData>
  <dataValidations count="1">
    <dataValidation type="list" allowBlank="1" showInputMessage="1" showErrorMessage="1" sqref="P3">
      <formula1>_kierunki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83"/>
  <sheetViews>
    <sheetView zoomScale="154" zoomScaleNormal="154" workbookViewId="0" topLeftCell="B1">
      <selection activeCell="D50" sqref="D50"/>
    </sheetView>
  </sheetViews>
  <sheetFormatPr defaultColWidth="9.140625" defaultRowHeight="15"/>
  <cols>
    <col min="3" max="3" width="15.57421875" style="0" customWidth="1"/>
    <col min="4" max="4" width="12.140625" style="0" customWidth="1"/>
    <col min="5" max="5" width="92.140625" style="0" customWidth="1"/>
    <col min="6" max="6" width="16.28125" style="0" customWidth="1"/>
    <col min="16" max="16" width="45.28125" style="0" customWidth="1"/>
  </cols>
  <sheetData>
    <row r="2" ht="15">
      <c r="E2" t="s">
        <v>337</v>
      </c>
    </row>
    <row r="4" spans="3:5" ht="15">
      <c r="C4" t="s">
        <v>229</v>
      </c>
      <c r="D4" t="s">
        <v>230</v>
      </c>
      <c r="E4" t="s">
        <v>231</v>
      </c>
    </row>
    <row r="5" spans="3:6" ht="15">
      <c r="C5" t="s">
        <v>539</v>
      </c>
      <c r="D5">
        <v>1</v>
      </c>
      <c r="E5">
        <f>D5-1+COUNTIF(C15:C120,C5)</f>
        <v>33</v>
      </c>
      <c r="F5" t="s">
        <v>233</v>
      </c>
    </row>
    <row r="6" spans="3:6" ht="15">
      <c r="C6" t="s">
        <v>258</v>
      </c>
      <c r="D6">
        <f>VLOOKUP(C6,_pytania_IGW,2,FALSE)</f>
        <v>34</v>
      </c>
      <c r="E6">
        <f aca="true" t="shared" si="0" ref="E6:E7">D6-1+COUNTIF(C16:C121,C6)</f>
        <v>51</v>
      </c>
      <c r="F6" t="s">
        <v>259</v>
      </c>
    </row>
    <row r="7" spans="3:6" ht="15">
      <c r="C7" t="s">
        <v>263</v>
      </c>
      <c r="D7">
        <f>VLOOKUP(C7,_pytania_IGW,2,FALSE)</f>
        <v>52</v>
      </c>
      <c r="E7">
        <f t="shared" si="0"/>
        <v>69</v>
      </c>
      <c r="F7" t="s">
        <v>260</v>
      </c>
    </row>
    <row r="13" spans="3:5" ht="15">
      <c r="C13" t="s">
        <v>67</v>
      </c>
      <c r="D13" t="s">
        <v>0</v>
      </c>
      <c r="E13" t="s">
        <v>1</v>
      </c>
    </row>
    <row r="14" spans="4:5" s="5" customFormat="1" ht="15">
      <c r="D14" s="5">
        <v>0</v>
      </c>
      <c r="E14" s="5" t="s">
        <v>65</v>
      </c>
    </row>
    <row r="15" spans="3:5" s="5" customFormat="1" ht="15">
      <c r="C15" s="5" t="s">
        <v>539</v>
      </c>
      <c r="D15" s="5">
        <v>1</v>
      </c>
      <c r="E15" s="5" t="s">
        <v>338</v>
      </c>
    </row>
    <row r="16" spans="3:5" s="5" customFormat="1" ht="15">
      <c r="C16" s="5" t="s">
        <v>539</v>
      </c>
      <c r="D16" s="5">
        <v>2</v>
      </c>
      <c r="E16" s="5" t="s">
        <v>339</v>
      </c>
    </row>
    <row r="17" spans="3:5" s="5" customFormat="1" ht="15">
      <c r="C17" s="5" t="s">
        <v>539</v>
      </c>
      <c r="D17" s="5">
        <v>3</v>
      </c>
      <c r="E17" s="5" t="s">
        <v>340</v>
      </c>
    </row>
    <row r="18" spans="3:5" s="5" customFormat="1" ht="15">
      <c r="C18" s="5" t="s">
        <v>539</v>
      </c>
      <c r="D18" s="5">
        <v>4</v>
      </c>
      <c r="E18" s="5" t="s">
        <v>341</v>
      </c>
    </row>
    <row r="19" spans="3:5" s="5" customFormat="1" ht="15">
      <c r="C19" s="5" t="s">
        <v>539</v>
      </c>
      <c r="D19" s="5">
        <v>5</v>
      </c>
      <c r="E19" s="5" t="s">
        <v>342</v>
      </c>
    </row>
    <row r="20" spans="3:5" s="5" customFormat="1" ht="30">
      <c r="C20" s="5" t="s">
        <v>539</v>
      </c>
      <c r="D20" s="5">
        <v>6</v>
      </c>
      <c r="E20" s="5" t="s">
        <v>343</v>
      </c>
    </row>
    <row r="21" spans="3:5" s="5" customFormat="1" ht="30">
      <c r="C21" s="5" t="s">
        <v>539</v>
      </c>
      <c r="D21" s="5">
        <v>7</v>
      </c>
      <c r="E21" s="5" t="s">
        <v>344</v>
      </c>
    </row>
    <row r="22" spans="3:5" s="5" customFormat="1" ht="30">
      <c r="C22" s="5" t="s">
        <v>539</v>
      </c>
      <c r="D22" s="5">
        <v>8</v>
      </c>
      <c r="E22" s="5" t="s">
        <v>345</v>
      </c>
    </row>
    <row r="23" spans="3:5" s="5" customFormat="1" ht="30">
      <c r="C23" s="5" t="s">
        <v>539</v>
      </c>
      <c r="D23" s="5">
        <v>9</v>
      </c>
      <c r="E23" s="5" t="s">
        <v>346</v>
      </c>
    </row>
    <row r="24" spans="3:5" s="5" customFormat="1" ht="30">
      <c r="C24" s="5" t="s">
        <v>539</v>
      </c>
      <c r="D24" s="5">
        <v>10</v>
      </c>
      <c r="E24" s="5" t="s">
        <v>347</v>
      </c>
    </row>
    <row r="25" spans="3:5" s="5" customFormat="1" ht="15">
      <c r="C25" s="5" t="s">
        <v>539</v>
      </c>
      <c r="D25" s="5">
        <v>11</v>
      </c>
      <c r="E25" s="5" t="s">
        <v>348</v>
      </c>
    </row>
    <row r="26" spans="3:5" s="5" customFormat="1" ht="15">
      <c r="C26" s="5" t="s">
        <v>539</v>
      </c>
      <c r="D26" s="5">
        <v>12</v>
      </c>
      <c r="E26" s="5" t="s">
        <v>349</v>
      </c>
    </row>
    <row r="27" spans="3:5" s="5" customFormat="1" ht="15">
      <c r="C27" s="5" t="s">
        <v>539</v>
      </c>
      <c r="D27" s="5">
        <v>13</v>
      </c>
      <c r="E27" s="5" t="s">
        <v>350</v>
      </c>
    </row>
    <row r="28" spans="3:5" s="5" customFormat="1" ht="15">
      <c r="C28" s="5" t="s">
        <v>539</v>
      </c>
      <c r="D28" s="5">
        <v>14</v>
      </c>
      <c r="E28" s="5" t="s">
        <v>351</v>
      </c>
    </row>
    <row r="29" spans="3:5" s="5" customFormat="1" ht="15">
      <c r="C29" s="5" t="s">
        <v>539</v>
      </c>
      <c r="D29" s="5">
        <v>15</v>
      </c>
      <c r="E29" s="5" t="s">
        <v>352</v>
      </c>
    </row>
    <row r="30" spans="3:5" s="5" customFormat="1" ht="30">
      <c r="C30" s="5" t="s">
        <v>539</v>
      </c>
      <c r="D30" s="5">
        <v>16</v>
      </c>
      <c r="E30" s="5" t="s">
        <v>353</v>
      </c>
    </row>
    <row r="31" spans="3:5" s="5" customFormat="1" ht="15">
      <c r="C31" s="5" t="s">
        <v>539</v>
      </c>
      <c r="D31" s="5">
        <v>17</v>
      </c>
      <c r="E31" s="5" t="s">
        <v>354</v>
      </c>
    </row>
    <row r="32" spans="3:5" s="5" customFormat="1" ht="30">
      <c r="C32" s="5" t="s">
        <v>539</v>
      </c>
      <c r="D32" s="5">
        <v>18</v>
      </c>
      <c r="E32" s="5" t="s">
        <v>355</v>
      </c>
    </row>
    <row r="33" spans="3:5" s="5" customFormat="1" ht="15">
      <c r="C33" s="5" t="s">
        <v>539</v>
      </c>
      <c r="D33" s="5">
        <v>19</v>
      </c>
      <c r="E33" s="5" t="s">
        <v>356</v>
      </c>
    </row>
    <row r="34" spans="3:5" s="5" customFormat="1" ht="15">
      <c r="C34" s="5" t="s">
        <v>539</v>
      </c>
      <c r="D34" s="5">
        <v>20</v>
      </c>
      <c r="E34" s="5" t="s">
        <v>357</v>
      </c>
    </row>
    <row r="35" spans="3:5" s="5" customFormat="1" ht="15">
      <c r="C35" s="5" t="s">
        <v>539</v>
      </c>
      <c r="D35" s="5">
        <v>21</v>
      </c>
      <c r="E35" s="5" t="s">
        <v>166</v>
      </c>
    </row>
    <row r="36" spans="3:5" s="5" customFormat="1" ht="15">
      <c r="C36" s="5" t="s">
        <v>539</v>
      </c>
      <c r="D36" s="5">
        <v>22</v>
      </c>
      <c r="E36" s="5" t="s">
        <v>358</v>
      </c>
    </row>
    <row r="37" spans="3:5" s="5" customFormat="1" ht="15">
      <c r="C37" s="5" t="s">
        <v>539</v>
      </c>
      <c r="D37" s="5">
        <v>23</v>
      </c>
      <c r="E37" s="5" t="s">
        <v>359</v>
      </c>
    </row>
    <row r="38" spans="3:5" s="5" customFormat="1" ht="30">
      <c r="C38" s="5" t="s">
        <v>539</v>
      </c>
      <c r="D38" s="5">
        <v>24</v>
      </c>
      <c r="E38" s="5" t="s">
        <v>360</v>
      </c>
    </row>
    <row r="39" spans="3:5" s="5" customFormat="1" ht="15">
      <c r="C39" s="5" t="s">
        <v>539</v>
      </c>
      <c r="D39" s="5">
        <v>25</v>
      </c>
      <c r="E39" s="5" t="s">
        <v>361</v>
      </c>
    </row>
    <row r="40" spans="3:5" s="5" customFormat="1" ht="15">
      <c r="C40" s="5" t="s">
        <v>539</v>
      </c>
      <c r="D40" s="5">
        <v>26</v>
      </c>
      <c r="E40" s="5" t="s">
        <v>362</v>
      </c>
    </row>
    <row r="41" spans="3:5" s="5" customFormat="1" ht="15">
      <c r="C41" s="5" t="s">
        <v>539</v>
      </c>
      <c r="D41" s="5">
        <v>27</v>
      </c>
      <c r="E41" s="5" t="s">
        <v>363</v>
      </c>
    </row>
    <row r="42" spans="3:5" s="5" customFormat="1" ht="30">
      <c r="C42" s="5" t="s">
        <v>539</v>
      </c>
      <c r="D42" s="5">
        <v>28</v>
      </c>
      <c r="E42" s="5" t="s">
        <v>364</v>
      </c>
    </row>
    <row r="43" spans="3:5" s="5" customFormat="1" ht="30">
      <c r="C43" s="5" t="s">
        <v>539</v>
      </c>
      <c r="D43" s="5">
        <v>29</v>
      </c>
      <c r="E43" s="5" t="s">
        <v>365</v>
      </c>
    </row>
    <row r="44" spans="3:5" s="5" customFormat="1" ht="30">
      <c r="C44" s="5" t="s">
        <v>539</v>
      </c>
      <c r="D44" s="5">
        <v>30</v>
      </c>
      <c r="E44" s="5" t="s">
        <v>216</v>
      </c>
    </row>
    <row r="45" spans="3:5" s="5" customFormat="1" ht="30">
      <c r="C45" s="5" t="s">
        <v>539</v>
      </c>
      <c r="D45" s="5">
        <v>31</v>
      </c>
      <c r="E45" s="5" t="s">
        <v>327</v>
      </c>
    </row>
    <row r="46" spans="3:5" s="5" customFormat="1" ht="30">
      <c r="C46" s="5" t="s">
        <v>539</v>
      </c>
      <c r="D46" s="5">
        <v>32</v>
      </c>
      <c r="E46" s="5" t="s">
        <v>366</v>
      </c>
    </row>
    <row r="47" spans="3:5" s="5" customFormat="1" ht="30">
      <c r="C47" s="5" t="s">
        <v>539</v>
      </c>
      <c r="D47" s="5">
        <v>33</v>
      </c>
      <c r="E47" s="5" t="s">
        <v>367</v>
      </c>
    </row>
    <row r="48" spans="3:5" s="5" customFormat="1" ht="15">
      <c r="C48" s="5" t="s">
        <v>258</v>
      </c>
      <c r="D48" s="5">
        <v>34</v>
      </c>
      <c r="E48" s="5" t="s">
        <v>368</v>
      </c>
    </row>
    <row r="49" spans="3:5" s="5" customFormat="1" ht="30">
      <c r="C49" s="5" t="s">
        <v>258</v>
      </c>
      <c r="D49" s="5">
        <v>35</v>
      </c>
      <c r="E49" s="5" t="s">
        <v>369</v>
      </c>
    </row>
    <row r="50" spans="3:5" s="5" customFormat="1" ht="15">
      <c r="C50" s="5" t="s">
        <v>258</v>
      </c>
      <c r="D50" s="5">
        <v>36</v>
      </c>
      <c r="E50" s="5" t="s">
        <v>370</v>
      </c>
    </row>
    <row r="51" spans="3:5" s="5" customFormat="1" ht="15">
      <c r="C51" s="5" t="s">
        <v>258</v>
      </c>
      <c r="D51" s="5">
        <v>37</v>
      </c>
      <c r="E51" s="5" t="s">
        <v>371</v>
      </c>
    </row>
    <row r="52" spans="3:5" s="5" customFormat="1" ht="30">
      <c r="C52" s="5" t="s">
        <v>258</v>
      </c>
      <c r="D52" s="5">
        <v>38</v>
      </c>
      <c r="E52" s="5" t="s">
        <v>372</v>
      </c>
    </row>
    <row r="53" spans="3:5" s="5" customFormat="1" ht="15">
      <c r="C53" s="5" t="s">
        <v>258</v>
      </c>
      <c r="D53" s="5">
        <v>39</v>
      </c>
      <c r="E53" s="5" t="s">
        <v>373</v>
      </c>
    </row>
    <row r="54" spans="3:5" s="5" customFormat="1" ht="30">
      <c r="C54" s="5" t="s">
        <v>258</v>
      </c>
      <c r="D54" s="5">
        <v>40</v>
      </c>
      <c r="E54" s="5" t="s">
        <v>374</v>
      </c>
    </row>
    <row r="55" spans="3:5" s="5" customFormat="1" ht="30">
      <c r="C55" s="5" t="s">
        <v>258</v>
      </c>
      <c r="D55" s="5">
        <v>41</v>
      </c>
      <c r="E55" s="5" t="s">
        <v>375</v>
      </c>
    </row>
    <row r="56" spans="3:5" s="5" customFormat="1" ht="30">
      <c r="C56" s="5" t="s">
        <v>258</v>
      </c>
      <c r="D56" s="5">
        <v>42</v>
      </c>
      <c r="E56" s="5" t="s">
        <v>376</v>
      </c>
    </row>
    <row r="57" spans="3:5" s="5" customFormat="1" ht="30">
      <c r="C57" s="5" t="s">
        <v>258</v>
      </c>
      <c r="D57" s="5">
        <v>43</v>
      </c>
      <c r="E57" s="5" t="s">
        <v>377</v>
      </c>
    </row>
    <row r="58" spans="3:5" s="5" customFormat="1" ht="15">
      <c r="C58" s="5" t="s">
        <v>258</v>
      </c>
      <c r="D58" s="5">
        <v>44</v>
      </c>
      <c r="E58" s="5" t="s">
        <v>378</v>
      </c>
    </row>
    <row r="59" spans="3:5" s="5" customFormat="1" ht="15">
      <c r="C59" s="5" t="s">
        <v>258</v>
      </c>
      <c r="D59" s="5">
        <v>45</v>
      </c>
      <c r="E59" s="5" t="s">
        <v>379</v>
      </c>
    </row>
    <row r="60" spans="3:5" s="5" customFormat="1" ht="15">
      <c r="C60" s="5" t="s">
        <v>258</v>
      </c>
      <c r="D60" s="5">
        <v>46</v>
      </c>
      <c r="E60" s="5" t="s">
        <v>380</v>
      </c>
    </row>
    <row r="61" spans="3:5" s="5" customFormat="1" ht="15">
      <c r="C61" s="5" t="s">
        <v>258</v>
      </c>
      <c r="D61" s="5">
        <v>47</v>
      </c>
      <c r="E61" s="5" t="s">
        <v>381</v>
      </c>
    </row>
    <row r="62" spans="3:5" s="5" customFormat="1" ht="15">
      <c r="C62" s="5" t="s">
        <v>258</v>
      </c>
      <c r="D62" s="5">
        <v>48</v>
      </c>
      <c r="E62" s="5" t="s">
        <v>382</v>
      </c>
    </row>
    <row r="63" spans="3:5" s="5" customFormat="1" ht="15">
      <c r="C63" s="5" t="s">
        <v>258</v>
      </c>
      <c r="D63" s="5">
        <v>49</v>
      </c>
      <c r="E63" s="5" t="s">
        <v>383</v>
      </c>
    </row>
    <row r="64" spans="3:5" s="5" customFormat="1" ht="15">
      <c r="C64" s="5" t="s">
        <v>258</v>
      </c>
      <c r="D64" s="5">
        <v>50</v>
      </c>
      <c r="E64" s="5" t="s">
        <v>384</v>
      </c>
    </row>
    <row r="65" spans="3:5" s="5" customFormat="1" ht="15">
      <c r="C65" s="5" t="s">
        <v>258</v>
      </c>
      <c r="D65" s="5">
        <v>51</v>
      </c>
      <c r="E65" s="5" t="s">
        <v>385</v>
      </c>
    </row>
    <row r="66" spans="3:5" s="5" customFormat="1" ht="45">
      <c r="C66" s="5" t="s">
        <v>263</v>
      </c>
      <c r="D66" s="5">
        <v>52</v>
      </c>
      <c r="E66" s="5" t="s">
        <v>386</v>
      </c>
    </row>
    <row r="67" spans="3:5" s="5" customFormat="1" ht="30">
      <c r="C67" s="5" t="s">
        <v>263</v>
      </c>
      <c r="D67" s="5">
        <v>53</v>
      </c>
      <c r="E67" s="5" t="s">
        <v>387</v>
      </c>
    </row>
    <row r="68" spans="3:5" s="5" customFormat="1" ht="30">
      <c r="C68" s="5" t="s">
        <v>263</v>
      </c>
      <c r="D68" s="5">
        <v>54</v>
      </c>
      <c r="E68" s="5" t="s">
        <v>388</v>
      </c>
    </row>
    <row r="69" spans="3:5" s="5" customFormat="1" ht="30">
      <c r="C69" s="5" t="s">
        <v>263</v>
      </c>
      <c r="D69" s="5">
        <v>55</v>
      </c>
      <c r="E69" s="5" t="s">
        <v>389</v>
      </c>
    </row>
    <row r="70" spans="3:5" s="5" customFormat="1" ht="30">
      <c r="C70" s="5" t="s">
        <v>263</v>
      </c>
      <c r="D70" s="5">
        <v>56</v>
      </c>
      <c r="E70" s="5" t="s">
        <v>390</v>
      </c>
    </row>
    <row r="71" spans="3:5" s="5" customFormat="1" ht="30">
      <c r="C71" s="5" t="s">
        <v>263</v>
      </c>
      <c r="D71" s="5">
        <v>57</v>
      </c>
      <c r="E71" s="5" t="s">
        <v>391</v>
      </c>
    </row>
    <row r="72" spans="3:5" s="5" customFormat="1" ht="15">
      <c r="C72" s="5" t="s">
        <v>263</v>
      </c>
      <c r="D72" s="5">
        <v>58</v>
      </c>
      <c r="E72" s="5" t="s">
        <v>392</v>
      </c>
    </row>
    <row r="73" spans="3:5" s="5" customFormat="1" ht="15">
      <c r="C73" s="5" t="s">
        <v>263</v>
      </c>
      <c r="D73" s="5">
        <v>59</v>
      </c>
      <c r="E73" s="5" t="s">
        <v>393</v>
      </c>
    </row>
    <row r="74" spans="3:5" s="5" customFormat="1" ht="15">
      <c r="C74" s="5" t="s">
        <v>263</v>
      </c>
      <c r="D74" s="5">
        <v>60</v>
      </c>
      <c r="E74" s="5" t="s">
        <v>394</v>
      </c>
    </row>
    <row r="75" spans="3:5" s="5" customFormat="1" ht="15">
      <c r="C75" s="5" t="s">
        <v>263</v>
      </c>
      <c r="D75" s="5">
        <v>61</v>
      </c>
      <c r="E75" s="5" t="s">
        <v>395</v>
      </c>
    </row>
    <row r="76" spans="3:5" s="5" customFormat="1" ht="15">
      <c r="C76" s="5" t="s">
        <v>263</v>
      </c>
      <c r="D76" s="5">
        <v>62</v>
      </c>
      <c r="E76" s="5" t="s">
        <v>396</v>
      </c>
    </row>
    <row r="77" spans="3:5" s="5" customFormat="1" ht="15">
      <c r="C77" s="5" t="s">
        <v>263</v>
      </c>
      <c r="D77" s="5">
        <v>63</v>
      </c>
      <c r="E77" s="5" t="s">
        <v>397</v>
      </c>
    </row>
    <row r="78" spans="3:5" s="5" customFormat="1" ht="15">
      <c r="C78" s="5" t="s">
        <v>263</v>
      </c>
      <c r="D78" s="5">
        <v>64</v>
      </c>
      <c r="E78" s="5" t="s">
        <v>398</v>
      </c>
    </row>
    <row r="79" spans="3:5" s="5" customFormat="1" ht="30">
      <c r="C79" s="5" t="s">
        <v>263</v>
      </c>
      <c r="D79" s="5">
        <v>65</v>
      </c>
      <c r="E79" s="5" t="s">
        <v>399</v>
      </c>
    </row>
    <row r="80" spans="3:5" s="5" customFormat="1" ht="15">
      <c r="C80" s="5" t="s">
        <v>263</v>
      </c>
      <c r="D80" s="5">
        <v>66</v>
      </c>
      <c r="E80" s="5" t="s">
        <v>400</v>
      </c>
    </row>
    <row r="81" spans="3:5" s="5" customFormat="1" ht="15">
      <c r="C81" s="5" t="s">
        <v>263</v>
      </c>
      <c r="D81" s="5">
        <v>67</v>
      </c>
      <c r="E81" s="5" t="s">
        <v>401</v>
      </c>
    </row>
    <row r="82" spans="3:5" s="5" customFormat="1" ht="30">
      <c r="C82" s="5" t="s">
        <v>263</v>
      </c>
      <c r="D82" s="5">
        <v>68</v>
      </c>
      <c r="E82" s="5" t="s">
        <v>402</v>
      </c>
    </row>
    <row r="83" spans="3:5" s="5" customFormat="1" ht="30">
      <c r="C83" s="5" t="s">
        <v>263</v>
      </c>
      <c r="D83" s="5">
        <v>69</v>
      </c>
      <c r="E83" s="5" t="s">
        <v>403</v>
      </c>
    </row>
  </sheetData>
  <dataValidations count="1">
    <dataValidation type="list" allowBlank="1" showInputMessage="1" showErrorMessage="1" sqref="P3">
      <formula1>_kierunki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87"/>
  <sheetViews>
    <sheetView zoomScale="154" zoomScaleNormal="154" workbookViewId="0" topLeftCell="A26">
      <selection activeCell="D48" sqref="D48"/>
    </sheetView>
  </sheetViews>
  <sheetFormatPr defaultColWidth="9.140625" defaultRowHeight="15"/>
  <cols>
    <col min="3" max="3" width="15.57421875" style="0" customWidth="1"/>
    <col min="4" max="4" width="12.140625" style="0" customWidth="1"/>
    <col min="5" max="5" width="58.28125" style="0" customWidth="1"/>
    <col min="6" max="6" width="78.140625" style="0" customWidth="1"/>
    <col min="16" max="16" width="45.28125" style="0" customWidth="1"/>
  </cols>
  <sheetData>
    <row r="2" ht="15">
      <c r="E2" t="s">
        <v>404</v>
      </c>
    </row>
    <row r="4" spans="3:5" ht="15">
      <c r="C4" t="s">
        <v>229</v>
      </c>
      <c r="D4" t="s">
        <v>230</v>
      </c>
      <c r="E4" t="s">
        <v>231</v>
      </c>
    </row>
    <row r="5" spans="3:6" ht="15">
      <c r="C5" t="s">
        <v>539</v>
      </c>
      <c r="D5">
        <v>1</v>
      </c>
      <c r="E5">
        <f>D5-1+COUNTIF(C15:C120,C5)</f>
        <v>31</v>
      </c>
      <c r="F5" t="s">
        <v>233</v>
      </c>
    </row>
    <row r="6" spans="3:6" ht="15">
      <c r="C6" t="s">
        <v>250</v>
      </c>
      <c r="D6">
        <f>VLOOKUP(C6,_pytania_OS,2,FALSE)</f>
        <v>32</v>
      </c>
      <c r="E6">
        <f aca="true" t="shared" si="0" ref="E6:E7">D6-1+COUNTIF(C16:C121,C6)</f>
        <v>52</v>
      </c>
      <c r="F6" t="s">
        <v>255</v>
      </c>
    </row>
    <row r="7" spans="3:6" ht="15">
      <c r="C7" t="s">
        <v>251</v>
      </c>
      <c r="D7">
        <f>VLOOKUP(C7,_pytania_OS,2,FALSE)</f>
        <v>53</v>
      </c>
      <c r="E7">
        <f t="shared" si="0"/>
        <v>73</v>
      </c>
      <c r="F7" t="s">
        <v>256</v>
      </c>
    </row>
    <row r="13" spans="3:5" ht="15">
      <c r="C13" t="s">
        <v>67</v>
      </c>
      <c r="D13" t="s">
        <v>0</v>
      </c>
      <c r="E13" t="s">
        <v>1</v>
      </c>
    </row>
    <row r="14" spans="4:5" ht="15">
      <c r="D14">
        <v>0</v>
      </c>
      <c r="E14" t="s">
        <v>65</v>
      </c>
    </row>
    <row r="15" spans="3:5" ht="15">
      <c r="C15" t="s">
        <v>539</v>
      </c>
      <c r="D15">
        <v>1</v>
      </c>
      <c r="E15" t="s">
        <v>405</v>
      </c>
    </row>
    <row r="16" spans="3:5" ht="15">
      <c r="C16" t="s">
        <v>539</v>
      </c>
      <c r="D16">
        <v>2</v>
      </c>
      <c r="E16" t="s">
        <v>406</v>
      </c>
    </row>
    <row r="17" spans="3:5" ht="15">
      <c r="C17" t="s">
        <v>539</v>
      </c>
      <c r="D17">
        <v>3</v>
      </c>
      <c r="E17" t="s">
        <v>407</v>
      </c>
    </row>
    <row r="18" spans="3:5" ht="15">
      <c r="C18" t="s">
        <v>539</v>
      </c>
      <c r="D18">
        <v>4</v>
      </c>
      <c r="E18" t="s">
        <v>408</v>
      </c>
    </row>
    <row r="19" spans="3:5" ht="15">
      <c r="C19" t="s">
        <v>539</v>
      </c>
      <c r="D19">
        <v>5</v>
      </c>
      <c r="E19" t="s">
        <v>409</v>
      </c>
    </row>
    <row r="20" spans="3:5" ht="15">
      <c r="C20" t="s">
        <v>539</v>
      </c>
      <c r="D20">
        <v>6</v>
      </c>
      <c r="E20" t="s">
        <v>410</v>
      </c>
    </row>
    <row r="21" spans="3:5" ht="15">
      <c r="C21" t="s">
        <v>539</v>
      </c>
      <c r="D21">
        <v>7</v>
      </c>
      <c r="E21" t="s">
        <v>411</v>
      </c>
    </row>
    <row r="22" spans="3:5" ht="15">
      <c r="C22" t="s">
        <v>539</v>
      </c>
      <c r="D22">
        <v>8</v>
      </c>
      <c r="E22" t="s">
        <v>412</v>
      </c>
    </row>
    <row r="23" spans="3:5" ht="15">
      <c r="C23" t="s">
        <v>539</v>
      </c>
      <c r="D23">
        <v>9</v>
      </c>
      <c r="E23" t="s">
        <v>413</v>
      </c>
    </row>
    <row r="24" spans="3:5" ht="15">
      <c r="C24" t="s">
        <v>539</v>
      </c>
      <c r="D24">
        <v>10</v>
      </c>
      <c r="E24" t="s">
        <v>414</v>
      </c>
    </row>
    <row r="25" spans="3:5" ht="15">
      <c r="C25" t="s">
        <v>539</v>
      </c>
      <c r="D25">
        <v>11</v>
      </c>
      <c r="E25" t="s">
        <v>415</v>
      </c>
    </row>
    <row r="26" spans="3:5" ht="15">
      <c r="C26" t="s">
        <v>539</v>
      </c>
      <c r="D26">
        <v>12</v>
      </c>
      <c r="E26" t="s">
        <v>416</v>
      </c>
    </row>
    <row r="27" spans="3:5" ht="15">
      <c r="C27" t="s">
        <v>539</v>
      </c>
      <c r="D27">
        <v>13</v>
      </c>
      <c r="E27" t="s">
        <v>417</v>
      </c>
    </row>
    <row r="28" spans="3:5" ht="15">
      <c r="C28" t="s">
        <v>539</v>
      </c>
      <c r="D28">
        <v>14</v>
      </c>
      <c r="E28" t="s">
        <v>418</v>
      </c>
    </row>
    <row r="29" spans="3:5" ht="15">
      <c r="C29" t="s">
        <v>539</v>
      </c>
      <c r="D29">
        <v>15</v>
      </c>
      <c r="E29" t="s">
        <v>419</v>
      </c>
    </row>
    <row r="30" spans="3:5" ht="15">
      <c r="C30" t="s">
        <v>539</v>
      </c>
      <c r="D30">
        <v>16</v>
      </c>
      <c r="E30" t="s">
        <v>420</v>
      </c>
    </row>
    <row r="31" spans="3:5" ht="15">
      <c r="C31" t="s">
        <v>539</v>
      </c>
      <c r="D31">
        <v>17</v>
      </c>
      <c r="E31" t="s">
        <v>421</v>
      </c>
    </row>
    <row r="32" spans="3:5" ht="15">
      <c r="C32" t="s">
        <v>539</v>
      </c>
      <c r="D32">
        <v>18</v>
      </c>
      <c r="E32" t="s">
        <v>422</v>
      </c>
    </row>
    <row r="33" spans="3:5" ht="15">
      <c r="C33" t="s">
        <v>539</v>
      </c>
      <c r="D33">
        <v>19</v>
      </c>
      <c r="E33" t="s">
        <v>423</v>
      </c>
    </row>
    <row r="34" spans="3:5" ht="15">
      <c r="C34" t="s">
        <v>539</v>
      </c>
      <c r="D34">
        <v>20</v>
      </c>
      <c r="E34" t="s">
        <v>424</v>
      </c>
    </row>
    <row r="35" spans="3:5" ht="15">
      <c r="C35" t="s">
        <v>539</v>
      </c>
      <c r="D35">
        <v>21</v>
      </c>
      <c r="E35" t="s">
        <v>425</v>
      </c>
    </row>
    <row r="36" spans="3:5" ht="15">
      <c r="C36" t="s">
        <v>539</v>
      </c>
      <c r="D36">
        <v>22</v>
      </c>
      <c r="E36" t="s">
        <v>426</v>
      </c>
    </row>
    <row r="37" spans="3:5" ht="15">
      <c r="C37" t="s">
        <v>539</v>
      </c>
      <c r="D37">
        <v>23</v>
      </c>
      <c r="E37" t="s">
        <v>427</v>
      </c>
    </row>
    <row r="38" spans="3:5" ht="15">
      <c r="C38" t="s">
        <v>539</v>
      </c>
      <c r="D38">
        <v>24</v>
      </c>
      <c r="E38" t="s">
        <v>428</v>
      </c>
    </row>
    <row r="39" spans="3:5" ht="15">
      <c r="C39" t="s">
        <v>539</v>
      </c>
      <c r="D39">
        <v>25</v>
      </c>
      <c r="E39" t="s">
        <v>429</v>
      </c>
    </row>
    <row r="40" spans="3:5" ht="15">
      <c r="C40" t="s">
        <v>539</v>
      </c>
      <c r="D40">
        <v>26</v>
      </c>
      <c r="E40" t="s">
        <v>430</v>
      </c>
    </row>
    <row r="41" spans="3:5" ht="15">
      <c r="C41" t="s">
        <v>539</v>
      </c>
      <c r="D41">
        <v>27</v>
      </c>
      <c r="E41" t="s">
        <v>431</v>
      </c>
    </row>
    <row r="42" spans="3:5" ht="15">
      <c r="C42" t="s">
        <v>539</v>
      </c>
      <c r="D42">
        <v>28</v>
      </c>
      <c r="E42" t="s">
        <v>432</v>
      </c>
    </row>
    <row r="43" spans="3:5" ht="15">
      <c r="C43" t="s">
        <v>539</v>
      </c>
      <c r="D43">
        <v>29</v>
      </c>
      <c r="E43" t="s">
        <v>433</v>
      </c>
    </row>
    <row r="44" spans="3:5" ht="15">
      <c r="C44" t="s">
        <v>539</v>
      </c>
      <c r="D44">
        <v>30</v>
      </c>
      <c r="E44" t="s">
        <v>434</v>
      </c>
    </row>
    <row r="45" spans="3:5" ht="15">
      <c r="C45" t="s">
        <v>539</v>
      </c>
      <c r="D45">
        <v>31</v>
      </c>
      <c r="E45" t="s">
        <v>435</v>
      </c>
    </row>
    <row r="46" spans="3:5" ht="15">
      <c r="C46" t="s">
        <v>250</v>
      </c>
      <c r="D46">
        <v>32</v>
      </c>
      <c r="E46" t="s">
        <v>436</v>
      </c>
    </row>
    <row r="47" spans="3:5" ht="15">
      <c r="C47" t="s">
        <v>250</v>
      </c>
      <c r="D47">
        <v>33</v>
      </c>
      <c r="E47" t="s">
        <v>157</v>
      </c>
    </row>
    <row r="48" spans="3:5" ht="15">
      <c r="C48" t="s">
        <v>250</v>
      </c>
      <c r="D48">
        <v>34</v>
      </c>
      <c r="E48" t="s">
        <v>158</v>
      </c>
    </row>
    <row r="49" spans="3:5" ht="15">
      <c r="C49" t="s">
        <v>250</v>
      </c>
      <c r="D49">
        <v>35</v>
      </c>
      <c r="E49" t="s">
        <v>437</v>
      </c>
    </row>
    <row r="50" spans="3:5" ht="15">
      <c r="C50" t="s">
        <v>250</v>
      </c>
      <c r="D50">
        <v>36</v>
      </c>
      <c r="E50" t="s">
        <v>438</v>
      </c>
    </row>
    <row r="51" spans="3:5" ht="15">
      <c r="C51" t="s">
        <v>250</v>
      </c>
      <c r="D51">
        <v>37</v>
      </c>
      <c r="E51" t="s">
        <v>439</v>
      </c>
    </row>
    <row r="52" spans="3:5" ht="15">
      <c r="C52" t="s">
        <v>250</v>
      </c>
      <c r="D52">
        <v>38</v>
      </c>
      <c r="E52" t="s">
        <v>440</v>
      </c>
    </row>
    <row r="53" spans="3:5" ht="15">
      <c r="C53" t="s">
        <v>250</v>
      </c>
      <c r="D53">
        <v>39</v>
      </c>
      <c r="E53" t="s">
        <v>441</v>
      </c>
    </row>
    <row r="54" spans="3:5" ht="15">
      <c r="C54" t="s">
        <v>250</v>
      </c>
      <c r="D54">
        <v>40</v>
      </c>
      <c r="E54" t="s">
        <v>442</v>
      </c>
    </row>
    <row r="55" spans="3:5" ht="15">
      <c r="C55" t="s">
        <v>250</v>
      </c>
      <c r="D55">
        <v>41</v>
      </c>
      <c r="E55" t="s">
        <v>443</v>
      </c>
    </row>
    <row r="56" spans="3:5" ht="15">
      <c r="C56" t="s">
        <v>250</v>
      </c>
      <c r="D56">
        <v>42</v>
      </c>
      <c r="E56" t="s">
        <v>444</v>
      </c>
    </row>
    <row r="57" spans="3:5" ht="15">
      <c r="C57" t="s">
        <v>250</v>
      </c>
      <c r="D57">
        <v>43</v>
      </c>
      <c r="E57" t="s">
        <v>445</v>
      </c>
    </row>
    <row r="58" spans="3:5" ht="15">
      <c r="C58" t="s">
        <v>250</v>
      </c>
      <c r="D58">
        <v>44</v>
      </c>
      <c r="E58" t="s">
        <v>446</v>
      </c>
    </row>
    <row r="59" spans="3:5" ht="15">
      <c r="C59" t="s">
        <v>250</v>
      </c>
      <c r="D59">
        <v>45</v>
      </c>
      <c r="E59" t="s">
        <v>447</v>
      </c>
    </row>
    <row r="60" spans="3:5" ht="15">
      <c r="C60" t="s">
        <v>250</v>
      </c>
      <c r="D60">
        <v>46</v>
      </c>
      <c r="E60" t="s">
        <v>448</v>
      </c>
    </row>
    <row r="61" spans="3:5" ht="15">
      <c r="C61" t="s">
        <v>250</v>
      </c>
      <c r="D61">
        <v>47</v>
      </c>
      <c r="E61" t="s">
        <v>449</v>
      </c>
    </row>
    <row r="62" spans="3:5" ht="15">
      <c r="C62" t="s">
        <v>250</v>
      </c>
      <c r="D62">
        <v>48</v>
      </c>
      <c r="E62" t="s">
        <v>450</v>
      </c>
    </row>
    <row r="63" spans="3:5" ht="15">
      <c r="C63" t="s">
        <v>250</v>
      </c>
      <c r="D63">
        <v>49</v>
      </c>
      <c r="E63" t="s">
        <v>451</v>
      </c>
    </row>
    <row r="64" spans="3:5" ht="15">
      <c r="C64" t="s">
        <v>250</v>
      </c>
      <c r="D64">
        <v>50</v>
      </c>
      <c r="E64" t="s">
        <v>452</v>
      </c>
    </row>
    <row r="65" spans="3:5" ht="15">
      <c r="C65" t="s">
        <v>250</v>
      </c>
      <c r="D65">
        <v>51</v>
      </c>
      <c r="E65" t="s">
        <v>453</v>
      </c>
    </row>
    <row r="66" spans="3:5" ht="15">
      <c r="C66" t="s">
        <v>250</v>
      </c>
      <c r="D66">
        <v>52</v>
      </c>
      <c r="E66" t="s">
        <v>454</v>
      </c>
    </row>
    <row r="67" spans="3:5" ht="15">
      <c r="C67" t="s">
        <v>251</v>
      </c>
      <c r="D67">
        <v>53</v>
      </c>
      <c r="E67" t="s">
        <v>455</v>
      </c>
    </row>
    <row r="68" spans="3:5" ht="15">
      <c r="C68" t="s">
        <v>251</v>
      </c>
      <c r="D68">
        <v>54</v>
      </c>
      <c r="E68" t="s">
        <v>456</v>
      </c>
    </row>
    <row r="69" spans="3:5" ht="15">
      <c r="C69" t="s">
        <v>251</v>
      </c>
      <c r="D69">
        <v>55</v>
      </c>
      <c r="E69" t="s">
        <v>457</v>
      </c>
    </row>
    <row r="70" spans="3:5" ht="15">
      <c r="C70" t="s">
        <v>251</v>
      </c>
      <c r="D70">
        <v>56</v>
      </c>
      <c r="E70" t="s">
        <v>458</v>
      </c>
    </row>
    <row r="71" spans="3:5" ht="15">
      <c r="C71" t="s">
        <v>251</v>
      </c>
      <c r="D71">
        <v>57</v>
      </c>
      <c r="E71" t="s">
        <v>459</v>
      </c>
    </row>
    <row r="72" spans="3:5" ht="15">
      <c r="C72" t="s">
        <v>251</v>
      </c>
      <c r="D72">
        <v>58</v>
      </c>
      <c r="E72" t="s">
        <v>460</v>
      </c>
    </row>
    <row r="73" spans="3:5" ht="15">
      <c r="C73" t="s">
        <v>251</v>
      </c>
      <c r="D73">
        <v>59</v>
      </c>
      <c r="E73" t="s">
        <v>461</v>
      </c>
    </row>
    <row r="74" spans="3:5" ht="15">
      <c r="C74" t="s">
        <v>251</v>
      </c>
      <c r="D74">
        <v>60</v>
      </c>
      <c r="E74" t="s">
        <v>462</v>
      </c>
    </row>
    <row r="75" spans="3:5" ht="15">
      <c r="C75" t="s">
        <v>251</v>
      </c>
      <c r="D75">
        <v>61</v>
      </c>
      <c r="E75" t="s">
        <v>463</v>
      </c>
    </row>
    <row r="76" spans="3:5" ht="15">
      <c r="C76" t="s">
        <v>251</v>
      </c>
      <c r="D76">
        <v>62</v>
      </c>
      <c r="E76" t="s">
        <v>464</v>
      </c>
    </row>
    <row r="77" spans="3:5" ht="15">
      <c r="C77" t="s">
        <v>251</v>
      </c>
      <c r="D77">
        <v>63</v>
      </c>
      <c r="E77" t="s">
        <v>465</v>
      </c>
    </row>
    <row r="78" spans="3:5" ht="15">
      <c r="C78" t="s">
        <v>251</v>
      </c>
      <c r="D78">
        <v>64</v>
      </c>
      <c r="E78" t="s">
        <v>466</v>
      </c>
    </row>
    <row r="79" spans="3:5" ht="15">
      <c r="C79" t="s">
        <v>251</v>
      </c>
      <c r="D79">
        <v>65</v>
      </c>
      <c r="E79" t="s">
        <v>467</v>
      </c>
    </row>
    <row r="80" spans="3:5" ht="15">
      <c r="C80" t="s">
        <v>251</v>
      </c>
      <c r="D80">
        <v>66</v>
      </c>
      <c r="E80" t="s">
        <v>468</v>
      </c>
    </row>
    <row r="81" spans="3:5" ht="15">
      <c r="C81" t="s">
        <v>251</v>
      </c>
      <c r="D81">
        <v>67</v>
      </c>
      <c r="E81" t="s">
        <v>469</v>
      </c>
    </row>
    <row r="82" spans="3:5" ht="15">
      <c r="C82" t="s">
        <v>251</v>
      </c>
      <c r="D82">
        <v>68</v>
      </c>
      <c r="E82" t="s">
        <v>470</v>
      </c>
    </row>
    <row r="83" spans="3:5" ht="15">
      <c r="C83" t="s">
        <v>251</v>
      </c>
      <c r="D83">
        <v>69</v>
      </c>
      <c r="E83" t="s">
        <v>471</v>
      </c>
    </row>
    <row r="84" spans="3:5" ht="15">
      <c r="C84" t="s">
        <v>251</v>
      </c>
      <c r="D84">
        <v>70</v>
      </c>
      <c r="E84" t="s">
        <v>472</v>
      </c>
    </row>
    <row r="85" spans="3:5" ht="15">
      <c r="C85" t="s">
        <v>251</v>
      </c>
      <c r="D85">
        <v>71</v>
      </c>
      <c r="E85" t="s">
        <v>473</v>
      </c>
    </row>
    <row r="86" spans="3:5" ht="15">
      <c r="C86" t="s">
        <v>251</v>
      </c>
      <c r="D86">
        <v>72</v>
      </c>
      <c r="E86" t="s">
        <v>474</v>
      </c>
    </row>
    <row r="87" spans="3:5" ht="15">
      <c r="C87" t="s">
        <v>251</v>
      </c>
      <c r="D87">
        <v>73</v>
      </c>
      <c r="E87" t="s">
        <v>475</v>
      </c>
    </row>
  </sheetData>
  <dataValidations count="1">
    <dataValidation type="list" allowBlank="1" showInputMessage="1" showErrorMessage="1" sqref="P3">
      <formula1>_kierunki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75"/>
  <sheetViews>
    <sheetView zoomScale="154" zoomScaleNormal="154" workbookViewId="0" topLeftCell="A5">
      <selection activeCell="D14" sqref="D14:E125"/>
    </sheetView>
  </sheetViews>
  <sheetFormatPr defaultColWidth="9.140625" defaultRowHeight="15"/>
  <cols>
    <col min="3" max="3" width="15.57421875" style="0" customWidth="1"/>
    <col min="4" max="4" width="12.140625" style="0" customWidth="1"/>
    <col min="5" max="5" width="58.28125" style="0" customWidth="1"/>
    <col min="6" max="6" width="78.140625" style="0" customWidth="1"/>
    <col min="16" max="16" width="45.28125" style="0" customWidth="1"/>
  </cols>
  <sheetData>
    <row r="2" ht="15">
      <c r="E2" t="s">
        <v>476</v>
      </c>
    </row>
    <row r="4" spans="3:5" ht="15">
      <c r="C4" t="s">
        <v>229</v>
      </c>
      <c r="D4" t="s">
        <v>230</v>
      </c>
      <c r="E4" t="s">
        <v>231</v>
      </c>
    </row>
    <row r="5" spans="3:6" ht="15">
      <c r="C5" t="s">
        <v>539</v>
      </c>
      <c r="D5">
        <v>1</v>
      </c>
      <c r="E5">
        <f>D5-1+COUNTIF(C15:C120,C5)</f>
        <v>31</v>
      </c>
      <c r="F5" t="s">
        <v>233</v>
      </c>
    </row>
    <row r="6" spans="3:6" ht="15">
      <c r="C6" t="s">
        <v>540</v>
      </c>
      <c r="D6">
        <f>VLOOKUP(C6,_pytania_RME,2,FALSE)</f>
        <v>32</v>
      </c>
      <c r="E6">
        <f aca="true" t="shared" si="0" ref="E6">D6-1+COUNTIF(C16:C121,C6)</f>
        <v>61</v>
      </c>
      <c r="F6" t="s">
        <v>257</v>
      </c>
    </row>
    <row r="13" spans="3:5" ht="15">
      <c r="C13" t="s">
        <v>67</v>
      </c>
      <c r="D13" t="s">
        <v>0</v>
      </c>
      <c r="E13" t="s">
        <v>1</v>
      </c>
    </row>
    <row r="14" spans="4:5" ht="15">
      <c r="D14">
        <v>0</v>
      </c>
      <c r="E14" t="s">
        <v>65</v>
      </c>
    </row>
    <row r="15" spans="3:5" ht="15">
      <c r="C15" t="s">
        <v>539</v>
      </c>
      <c r="D15">
        <v>1</v>
      </c>
      <c r="E15" t="s">
        <v>477</v>
      </c>
    </row>
    <row r="16" spans="3:5" ht="15">
      <c r="C16" t="s">
        <v>539</v>
      </c>
      <c r="D16">
        <v>2</v>
      </c>
      <c r="E16" t="s">
        <v>478</v>
      </c>
    </row>
    <row r="17" spans="3:5" ht="15">
      <c r="C17" t="s">
        <v>539</v>
      </c>
      <c r="D17">
        <v>3</v>
      </c>
      <c r="E17" t="s">
        <v>479</v>
      </c>
    </row>
    <row r="18" spans="3:5" ht="15">
      <c r="C18" t="s">
        <v>539</v>
      </c>
      <c r="D18">
        <v>4</v>
      </c>
      <c r="E18" t="s">
        <v>480</v>
      </c>
    </row>
    <row r="19" spans="3:5" ht="15">
      <c r="C19" t="s">
        <v>539</v>
      </c>
      <c r="D19">
        <v>5</v>
      </c>
      <c r="E19" t="s">
        <v>481</v>
      </c>
    </row>
    <row r="20" spans="3:5" ht="15">
      <c r="C20" t="s">
        <v>539</v>
      </c>
      <c r="D20">
        <v>6</v>
      </c>
      <c r="E20" t="s">
        <v>482</v>
      </c>
    </row>
    <row r="21" spans="3:5" ht="15">
      <c r="C21" t="s">
        <v>539</v>
      </c>
      <c r="D21">
        <v>7</v>
      </c>
      <c r="E21" t="s">
        <v>483</v>
      </c>
    </row>
    <row r="22" spans="3:5" ht="15">
      <c r="C22" t="s">
        <v>539</v>
      </c>
      <c r="D22">
        <v>8</v>
      </c>
      <c r="E22" t="s">
        <v>484</v>
      </c>
    </row>
    <row r="23" spans="3:5" ht="15">
      <c r="C23" t="s">
        <v>539</v>
      </c>
      <c r="D23">
        <v>9</v>
      </c>
      <c r="E23" t="s">
        <v>485</v>
      </c>
    </row>
    <row r="24" spans="3:5" ht="15">
      <c r="C24" t="s">
        <v>539</v>
      </c>
      <c r="D24">
        <v>10</v>
      </c>
      <c r="E24" t="s">
        <v>486</v>
      </c>
    </row>
    <row r="25" spans="3:5" ht="15">
      <c r="C25" t="s">
        <v>539</v>
      </c>
      <c r="D25">
        <v>11</v>
      </c>
      <c r="E25" t="s">
        <v>487</v>
      </c>
    </row>
    <row r="26" spans="3:5" ht="15">
      <c r="C26" t="s">
        <v>539</v>
      </c>
      <c r="D26">
        <v>12</v>
      </c>
      <c r="E26" t="s">
        <v>488</v>
      </c>
    </row>
    <row r="27" spans="3:5" ht="15">
      <c r="C27" t="s">
        <v>539</v>
      </c>
      <c r="D27">
        <v>13</v>
      </c>
      <c r="E27" t="s">
        <v>489</v>
      </c>
    </row>
    <row r="28" spans="3:5" ht="15">
      <c r="C28" t="s">
        <v>539</v>
      </c>
      <c r="D28">
        <v>14</v>
      </c>
      <c r="E28" t="s">
        <v>490</v>
      </c>
    </row>
    <row r="29" spans="3:5" ht="15">
      <c r="C29" t="s">
        <v>539</v>
      </c>
      <c r="D29">
        <v>15</v>
      </c>
      <c r="E29" t="s">
        <v>491</v>
      </c>
    </row>
    <row r="30" spans="3:5" ht="15">
      <c r="C30" t="s">
        <v>539</v>
      </c>
      <c r="D30">
        <v>16</v>
      </c>
      <c r="E30" t="s">
        <v>492</v>
      </c>
    </row>
    <row r="31" spans="3:5" ht="15">
      <c r="C31" t="s">
        <v>539</v>
      </c>
      <c r="D31">
        <v>17</v>
      </c>
      <c r="E31" t="s">
        <v>493</v>
      </c>
    </row>
    <row r="32" spans="3:5" ht="15">
      <c r="C32" t="s">
        <v>539</v>
      </c>
      <c r="D32">
        <v>18</v>
      </c>
      <c r="E32" t="s">
        <v>494</v>
      </c>
    </row>
    <row r="33" spans="3:5" ht="15">
      <c r="C33" t="s">
        <v>539</v>
      </c>
      <c r="D33">
        <v>19</v>
      </c>
      <c r="E33" t="s">
        <v>495</v>
      </c>
    </row>
    <row r="34" spans="3:5" ht="15">
      <c r="C34" t="s">
        <v>539</v>
      </c>
      <c r="D34">
        <v>20</v>
      </c>
      <c r="E34" t="s">
        <v>496</v>
      </c>
    </row>
    <row r="35" spans="3:5" ht="15">
      <c r="C35" t="s">
        <v>539</v>
      </c>
      <c r="D35">
        <v>21</v>
      </c>
      <c r="E35" t="s">
        <v>497</v>
      </c>
    </row>
    <row r="36" spans="3:5" ht="15">
      <c r="C36" t="s">
        <v>539</v>
      </c>
      <c r="D36">
        <v>22</v>
      </c>
      <c r="E36" t="s">
        <v>498</v>
      </c>
    </row>
    <row r="37" spans="3:5" ht="15">
      <c r="C37" t="s">
        <v>539</v>
      </c>
      <c r="D37">
        <v>23</v>
      </c>
      <c r="E37" t="s">
        <v>499</v>
      </c>
    </row>
    <row r="38" spans="3:5" ht="15">
      <c r="C38" t="s">
        <v>539</v>
      </c>
      <c r="D38">
        <v>24</v>
      </c>
      <c r="E38" t="s">
        <v>500</v>
      </c>
    </row>
    <row r="39" spans="3:5" ht="15">
      <c r="C39" t="s">
        <v>539</v>
      </c>
      <c r="D39">
        <v>25</v>
      </c>
      <c r="E39" t="s">
        <v>501</v>
      </c>
    </row>
    <row r="40" spans="3:5" ht="15">
      <c r="C40" t="s">
        <v>539</v>
      </c>
      <c r="D40">
        <v>26</v>
      </c>
      <c r="E40" t="s">
        <v>502</v>
      </c>
    </row>
    <row r="41" spans="3:5" ht="15">
      <c r="C41" t="s">
        <v>539</v>
      </c>
      <c r="D41">
        <v>27</v>
      </c>
      <c r="E41" t="s">
        <v>503</v>
      </c>
    </row>
    <row r="42" spans="3:5" ht="15">
      <c r="C42" t="s">
        <v>539</v>
      </c>
      <c r="D42">
        <v>28</v>
      </c>
      <c r="E42" t="s">
        <v>504</v>
      </c>
    </row>
    <row r="43" spans="3:5" ht="15">
      <c r="C43" t="s">
        <v>539</v>
      </c>
      <c r="D43">
        <v>29</v>
      </c>
      <c r="E43" t="s">
        <v>505</v>
      </c>
    </row>
    <row r="44" spans="3:5" ht="15">
      <c r="C44" t="s">
        <v>539</v>
      </c>
      <c r="D44">
        <v>30</v>
      </c>
      <c r="E44" t="s">
        <v>506</v>
      </c>
    </row>
    <row r="45" spans="3:5" ht="15">
      <c r="C45" t="s">
        <v>539</v>
      </c>
      <c r="D45">
        <v>31</v>
      </c>
      <c r="E45" t="s">
        <v>507</v>
      </c>
    </row>
    <row r="46" spans="3:5" ht="15">
      <c r="C46" t="s">
        <v>540</v>
      </c>
      <c r="D46">
        <v>32</v>
      </c>
      <c r="E46" t="s">
        <v>508</v>
      </c>
    </row>
    <row r="47" spans="3:5" ht="15">
      <c r="C47" t="s">
        <v>540</v>
      </c>
      <c r="D47">
        <v>33</v>
      </c>
      <c r="E47" t="s">
        <v>509</v>
      </c>
    </row>
    <row r="48" spans="3:5" ht="15">
      <c r="C48" t="s">
        <v>540</v>
      </c>
      <c r="D48">
        <v>34</v>
      </c>
      <c r="E48" t="s">
        <v>510</v>
      </c>
    </row>
    <row r="49" spans="3:5" ht="15">
      <c r="C49" t="s">
        <v>540</v>
      </c>
      <c r="D49">
        <v>35</v>
      </c>
      <c r="E49" t="s">
        <v>511</v>
      </c>
    </row>
    <row r="50" spans="3:5" ht="15">
      <c r="C50" t="s">
        <v>540</v>
      </c>
      <c r="D50">
        <v>36</v>
      </c>
      <c r="E50" t="s">
        <v>512</v>
      </c>
    </row>
    <row r="51" spans="3:5" ht="15">
      <c r="C51" t="s">
        <v>540</v>
      </c>
      <c r="D51">
        <v>37</v>
      </c>
      <c r="E51" t="s">
        <v>513</v>
      </c>
    </row>
    <row r="52" spans="3:5" ht="15">
      <c r="C52" t="s">
        <v>540</v>
      </c>
      <c r="D52">
        <v>38</v>
      </c>
      <c r="E52" t="s">
        <v>514</v>
      </c>
    </row>
    <row r="53" spans="3:5" ht="15">
      <c r="C53" t="s">
        <v>540</v>
      </c>
      <c r="D53">
        <v>39</v>
      </c>
      <c r="E53" t="s">
        <v>515</v>
      </c>
    </row>
    <row r="54" spans="3:5" ht="15">
      <c r="C54" t="s">
        <v>540</v>
      </c>
      <c r="D54">
        <v>40</v>
      </c>
      <c r="E54" t="s">
        <v>516</v>
      </c>
    </row>
    <row r="55" spans="3:5" ht="15">
      <c r="C55" t="s">
        <v>540</v>
      </c>
      <c r="D55">
        <v>41</v>
      </c>
      <c r="E55" t="s">
        <v>517</v>
      </c>
    </row>
    <row r="56" spans="3:5" ht="15">
      <c r="C56" t="s">
        <v>540</v>
      </c>
      <c r="D56">
        <v>42</v>
      </c>
      <c r="E56" t="s">
        <v>518</v>
      </c>
    </row>
    <row r="57" spans="3:5" ht="15">
      <c r="C57" t="s">
        <v>540</v>
      </c>
      <c r="D57">
        <v>43</v>
      </c>
      <c r="E57" t="s">
        <v>519</v>
      </c>
    </row>
    <row r="58" spans="3:5" ht="15">
      <c r="C58" t="s">
        <v>540</v>
      </c>
      <c r="D58">
        <v>44</v>
      </c>
      <c r="E58" t="s">
        <v>520</v>
      </c>
    </row>
    <row r="59" spans="3:5" ht="15">
      <c r="C59" t="s">
        <v>540</v>
      </c>
      <c r="D59">
        <v>45</v>
      </c>
      <c r="E59" t="s">
        <v>521</v>
      </c>
    </row>
    <row r="60" spans="3:5" ht="15">
      <c r="C60" t="s">
        <v>540</v>
      </c>
      <c r="D60">
        <v>46</v>
      </c>
      <c r="E60" t="s">
        <v>522</v>
      </c>
    </row>
    <row r="61" spans="3:5" ht="15">
      <c r="C61" t="s">
        <v>540</v>
      </c>
      <c r="D61">
        <v>47</v>
      </c>
      <c r="E61" t="s">
        <v>523</v>
      </c>
    </row>
    <row r="62" spans="3:5" ht="15">
      <c r="C62" t="s">
        <v>540</v>
      </c>
      <c r="D62">
        <v>48</v>
      </c>
      <c r="E62" t="s">
        <v>524</v>
      </c>
    </row>
    <row r="63" spans="3:5" ht="15">
      <c r="C63" t="s">
        <v>540</v>
      </c>
      <c r="D63">
        <v>49</v>
      </c>
      <c r="E63" t="s">
        <v>525</v>
      </c>
    </row>
    <row r="64" spans="3:5" ht="15">
      <c r="C64" t="s">
        <v>540</v>
      </c>
      <c r="D64">
        <v>50</v>
      </c>
      <c r="E64" t="s">
        <v>526</v>
      </c>
    </row>
    <row r="65" spans="3:5" ht="15">
      <c r="C65" t="s">
        <v>540</v>
      </c>
      <c r="D65">
        <v>51</v>
      </c>
      <c r="E65" t="s">
        <v>527</v>
      </c>
    </row>
    <row r="66" spans="3:5" ht="15">
      <c r="C66" t="s">
        <v>540</v>
      </c>
      <c r="D66">
        <v>52</v>
      </c>
      <c r="E66" t="s">
        <v>528</v>
      </c>
    </row>
    <row r="67" spans="3:5" ht="15">
      <c r="C67" t="s">
        <v>540</v>
      </c>
      <c r="D67">
        <v>53</v>
      </c>
      <c r="E67" t="s">
        <v>529</v>
      </c>
    </row>
    <row r="68" spans="3:5" ht="15">
      <c r="C68" t="s">
        <v>540</v>
      </c>
      <c r="D68">
        <v>54</v>
      </c>
      <c r="E68" t="s">
        <v>530</v>
      </c>
    </row>
    <row r="69" spans="3:5" ht="15">
      <c r="C69" t="s">
        <v>540</v>
      </c>
      <c r="D69">
        <v>55</v>
      </c>
      <c r="E69" t="s">
        <v>531</v>
      </c>
    </row>
    <row r="70" spans="3:5" ht="15">
      <c r="C70" t="s">
        <v>540</v>
      </c>
      <c r="D70">
        <v>56</v>
      </c>
      <c r="E70" t="s">
        <v>532</v>
      </c>
    </row>
    <row r="71" spans="3:5" ht="15">
      <c r="C71" t="s">
        <v>540</v>
      </c>
      <c r="D71">
        <v>57</v>
      </c>
      <c r="E71" t="s">
        <v>533</v>
      </c>
    </row>
    <row r="72" spans="3:5" ht="15">
      <c r="C72" t="s">
        <v>540</v>
      </c>
      <c r="D72">
        <v>58</v>
      </c>
      <c r="E72" t="s">
        <v>534</v>
      </c>
    </row>
    <row r="73" spans="3:5" ht="15">
      <c r="C73" t="s">
        <v>540</v>
      </c>
      <c r="D73">
        <v>59</v>
      </c>
      <c r="E73" t="s">
        <v>535</v>
      </c>
    </row>
    <row r="74" spans="3:5" ht="15">
      <c r="C74" t="s">
        <v>540</v>
      </c>
      <c r="D74">
        <v>60</v>
      </c>
      <c r="E74" t="s">
        <v>536</v>
      </c>
    </row>
    <row r="75" spans="3:5" ht="15">
      <c r="C75" t="s">
        <v>540</v>
      </c>
      <c r="D75">
        <v>61</v>
      </c>
      <c r="E75" t="s">
        <v>537</v>
      </c>
    </row>
  </sheetData>
  <dataValidations count="1">
    <dataValidation type="list" allowBlank="1" showInputMessage="1" showErrorMessage="1" sqref="P3">
      <formula1>_kierunki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64"/>
  <sheetViews>
    <sheetView zoomScale="154" zoomScaleNormal="154" workbookViewId="0" topLeftCell="B1">
      <selection activeCell="D64" sqref="D64"/>
    </sheetView>
  </sheetViews>
  <sheetFormatPr defaultColWidth="9.140625" defaultRowHeight="15"/>
  <cols>
    <col min="3" max="3" width="15.57421875" style="0" customWidth="1"/>
    <col min="4" max="4" width="12.140625" style="0" customWidth="1"/>
    <col min="5" max="5" width="58.28125" style="0" customWidth="1"/>
    <col min="6" max="6" width="78.140625" style="0" customWidth="1"/>
    <col min="16" max="16" width="45.28125" style="0" customWidth="1"/>
  </cols>
  <sheetData>
    <row r="2" ht="15">
      <c r="E2" t="s">
        <v>611</v>
      </c>
    </row>
    <row r="4" spans="3:5" ht="15">
      <c r="C4" t="s">
        <v>229</v>
      </c>
      <c r="D4" t="s">
        <v>230</v>
      </c>
      <c r="E4" t="s">
        <v>231</v>
      </c>
    </row>
    <row r="5" spans="3:6" ht="15">
      <c r="C5" t="s">
        <v>539</v>
      </c>
      <c r="D5">
        <v>1</v>
      </c>
      <c r="E5">
        <f>D5-1+COUNTIF(C15:C120,C5)</f>
        <v>40</v>
      </c>
      <c r="F5" t="s">
        <v>233</v>
      </c>
    </row>
    <row r="6" spans="3:6" ht="15">
      <c r="C6" t="s">
        <v>612</v>
      </c>
      <c r="D6">
        <f>VLOOKUP(C6,_pytania_WM,2,FALSE)</f>
        <v>41</v>
      </c>
      <c r="E6">
        <f aca="true" t="shared" si="0" ref="E6">D6-1+COUNTIF(C16:C121,C6)</f>
        <v>50</v>
      </c>
      <c r="F6" t="s">
        <v>610</v>
      </c>
    </row>
    <row r="13" spans="3:5" ht="15">
      <c r="C13" t="s">
        <v>67</v>
      </c>
      <c r="D13" t="s">
        <v>0</v>
      </c>
      <c r="E13" t="s">
        <v>1</v>
      </c>
    </row>
    <row r="14" spans="4:5" ht="15">
      <c r="D14">
        <v>0</v>
      </c>
      <c r="E14" t="s">
        <v>65</v>
      </c>
    </row>
    <row r="15" spans="3:5" ht="15">
      <c r="C15" t="s">
        <v>539</v>
      </c>
      <c r="D15">
        <v>1</v>
      </c>
      <c r="E15" t="s">
        <v>560</v>
      </c>
    </row>
    <row r="16" spans="3:5" ht="15">
      <c r="C16" t="s">
        <v>539</v>
      </c>
      <c r="D16">
        <v>2</v>
      </c>
      <c r="E16" t="s">
        <v>561</v>
      </c>
    </row>
    <row r="17" spans="3:5" ht="15">
      <c r="C17" t="s">
        <v>539</v>
      </c>
      <c r="D17">
        <v>3</v>
      </c>
      <c r="E17" t="s">
        <v>562</v>
      </c>
    </row>
    <row r="18" spans="3:5" ht="15">
      <c r="C18" t="s">
        <v>539</v>
      </c>
      <c r="D18">
        <v>4</v>
      </c>
      <c r="E18" t="s">
        <v>563</v>
      </c>
    </row>
    <row r="19" spans="3:5" ht="15">
      <c r="C19" t="s">
        <v>539</v>
      </c>
      <c r="D19">
        <v>5</v>
      </c>
      <c r="E19" t="s">
        <v>564</v>
      </c>
    </row>
    <row r="20" spans="3:5" ht="15">
      <c r="C20" t="s">
        <v>539</v>
      </c>
      <c r="D20">
        <v>6</v>
      </c>
      <c r="E20" t="s">
        <v>565</v>
      </c>
    </row>
    <row r="21" spans="3:5" ht="15">
      <c r="C21" t="s">
        <v>539</v>
      </c>
      <c r="D21">
        <v>7</v>
      </c>
      <c r="E21" t="s">
        <v>566</v>
      </c>
    </row>
    <row r="22" spans="3:5" ht="15">
      <c r="C22" t="s">
        <v>539</v>
      </c>
      <c r="D22">
        <v>8</v>
      </c>
      <c r="E22" t="s">
        <v>567</v>
      </c>
    </row>
    <row r="23" spans="3:5" ht="15">
      <c r="C23" t="s">
        <v>539</v>
      </c>
      <c r="D23">
        <v>9</v>
      </c>
      <c r="E23" t="s">
        <v>568</v>
      </c>
    </row>
    <row r="24" spans="3:5" ht="15">
      <c r="C24" t="s">
        <v>539</v>
      </c>
      <c r="D24">
        <v>10</v>
      </c>
      <c r="E24" t="s">
        <v>569</v>
      </c>
    </row>
    <row r="25" spans="3:5" ht="15">
      <c r="C25" t="s">
        <v>539</v>
      </c>
      <c r="D25">
        <v>11</v>
      </c>
      <c r="E25" t="s">
        <v>570</v>
      </c>
    </row>
    <row r="26" spans="3:5" ht="15">
      <c r="C26" t="s">
        <v>539</v>
      </c>
      <c r="D26">
        <v>12</v>
      </c>
      <c r="E26" t="s">
        <v>571</v>
      </c>
    </row>
    <row r="27" spans="3:5" ht="15">
      <c r="C27" t="s">
        <v>539</v>
      </c>
      <c r="D27">
        <v>13</v>
      </c>
      <c r="E27" t="s">
        <v>572</v>
      </c>
    </row>
    <row r="28" spans="3:5" ht="15">
      <c r="C28" t="s">
        <v>539</v>
      </c>
      <c r="D28">
        <v>14</v>
      </c>
      <c r="E28" t="s">
        <v>573</v>
      </c>
    </row>
    <row r="29" spans="3:5" ht="15">
      <c r="C29" t="s">
        <v>539</v>
      </c>
      <c r="D29">
        <v>15</v>
      </c>
      <c r="E29" t="s">
        <v>574</v>
      </c>
    </row>
    <row r="30" spans="3:5" ht="15">
      <c r="C30" t="s">
        <v>539</v>
      </c>
      <c r="D30">
        <v>16</v>
      </c>
      <c r="E30" t="s">
        <v>575</v>
      </c>
    </row>
    <row r="31" spans="3:5" ht="15">
      <c r="C31" t="s">
        <v>539</v>
      </c>
      <c r="D31">
        <v>17</v>
      </c>
      <c r="E31" t="s">
        <v>576</v>
      </c>
    </row>
    <row r="32" spans="3:5" ht="15">
      <c r="C32" t="s">
        <v>539</v>
      </c>
      <c r="D32">
        <v>18</v>
      </c>
      <c r="E32" t="s">
        <v>577</v>
      </c>
    </row>
    <row r="33" spans="3:5" ht="15">
      <c r="C33" t="s">
        <v>539</v>
      </c>
      <c r="D33">
        <v>19</v>
      </c>
      <c r="E33" t="s">
        <v>578</v>
      </c>
    </row>
    <row r="34" spans="3:5" ht="15">
      <c r="C34" t="s">
        <v>539</v>
      </c>
      <c r="D34">
        <v>20</v>
      </c>
      <c r="E34" t="s">
        <v>579</v>
      </c>
    </row>
    <row r="35" spans="3:5" ht="15">
      <c r="C35" t="s">
        <v>539</v>
      </c>
      <c r="D35">
        <v>21</v>
      </c>
      <c r="E35" t="s">
        <v>580</v>
      </c>
    </row>
    <row r="36" spans="3:5" ht="15">
      <c r="C36" t="s">
        <v>539</v>
      </c>
      <c r="D36">
        <v>22</v>
      </c>
      <c r="E36" t="s">
        <v>581</v>
      </c>
    </row>
    <row r="37" spans="3:5" ht="15">
      <c r="C37" t="s">
        <v>539</v>
      </c>
      <c r="D37">
        <v>23</v>
      </c>
      <c r="E37" t="s">
        <v>582</v>
      </c>
    </row>
    <row r="38" spans="3:5" ht="15">
      <c r="C38" t="s">
        <v>539</v>
      </c>
      <c r="D38">
        <v>24</v>
      </c>
      <c r="E38" t="s">
        <v>583</v>
      </c>
    </row>
    <row r="39" spans="3:5" ht="15">
      <c r="C39" t="s">
        <v>539</v>
      </c>
      <c r="D39">
        <v>25</v>
      </c>
      <c r="E39" t="s">
        <v>584</v>
      </c>
    </row>
    <row r="40" spans="3:5" ht="15">
      <c r="C40" t="s">
        <v>539</v>
      </c>
      <c r="D40">
        <v>26</v>
      </c>
      <c r="E40" t="s">
        <v>585</v>
      </c>
    </row>
    <row r="41" spans="3:5" ht="15">
      <c r="C41" t="s">
        <v>539</v>
      </c>
      <c r="D41">
        <v>27</v>
      </c>
      <c r="E41" t="s">
        <v>586</v>
      </c>
    </row>
    <row r="42" spans="3:5" ht="15">
      <c r="C42" t="s">
        <v>539</v>
      </c>
      <c r="D42">
        <v>28</v>
      </c>
      <c r="E42" t="s">
        <v>587</v>
      </c>
    </row>
    <row r="43" spans="3:5" ht="15">
      <c r="C43" t="s">
        <v>539</v>
      </c>
      <c r="D43">
        <v>29</v>
      </c>
      <c r="E43" t="s">
        <v>588</v>
      </c>
    </row>
    <row r="44" spans="3:5" ht="15">
      <c r="C44" t="s">
        <v>539</v>
      </c>
      <c r="D44">
        <v>30</v>
      </c>
      <c r="E44" t="s">
        <v>589</v>
      </c>
    </row>
    <row r="45" spans="3:5" ht="15">
      <c r="C45" t="s">
        <v>539</v>
      </c>
      <c r="D45">
        <v>31</v>
      </c>
      <c r="E45" t="s">
        <v>590</v>
      </c>
    </row>
    <row r="46" spans="3:5" ht="15">
      <c r="C46" t="s">
        <v>539</v>
      </c>
      <c r="D46">
        <v>32</v>
      </c>
      <c r="E46" t="s">
        <v>591</v>
      </c>
    </row>
    <row r="47" spans="3:5" ht="15">
      <c r="C47" t="s">
        <v>539</v>
      </c>
      <c r="D47">
        <v>33</v>
      </c>
      <c r="E47" t="s">
        <v>592</v>
      </c>
    </row>
    <row r="48" spans="3:5" ht="15">
      <c r="C48" t="s">
        <v>539</v>
      </c>
      <c r="D48">
        <v>34</v>
      </c>
      <c r="E48" t="s">
        <v>593</v>
      </c>
    </row>
    <row r="49" spans="3:5" ht="15">
      <c r="C49" t="s">
        <v>539</v>
      </c>
      <c r="D49">
        <v>35</v>
      </c>
      <c r="E49" t="s">
        <v>594</v>
      </c>
    </row>
    <row r="50" spans="3:5" ht="15">
      <c r="C50" t="s">
        <v>539</v>
      </c>
      <c r="D50">
        <v>36</v>
      </c>
      <c r="E50" t="s">
        <v>595</v>
      </c>
    </row>
    <row r="51" spans="3:5" ht="15">
      <c r="C51" t="s">
        <v>539</v>
      </c>
      <c r="D51">
        <v>37</v>
      </c>
      <c r="E51" t="s">
        <v>596</v>
      </c>
    </row>
    <row r="52" spans="3:5" ht="15">
      <c r="C52" t="s">
        <v>539</v>
      </c>
      <c r="D52">
        <v>38</v>
      </c>
      <c r="E52" t="s">
        <v>597</v>
      </c>
    </row>
    <row r="53" spans="3:5" ht="15">
      <c r="C53" t="s">
        <v>539</v>
      </c>
      <c r="D53">
        <v>39</v>
      </c>
      <c r="E53" t="s">
        <v>598</v>
      </c>
    </row>
    <row r="54" spans="3:5" ht="15">
      <c r="C54" t="s">
        <v>539</v>
      </c>
      <c r="D54">
        <v>40</v>
      </c>
      <c r="E54" t="s">
        <v>599</v>
      </c>
    </row>
    <row r="55" spans="3:5" ht="15">
      <c r="C55" t="s">
        <v>612</v>
      </c>
      <c r="D55">
        <v>41</v>
      </c>
      <c r="E55" t="s">
        <v>600</v>
      </c>
    </row>
    <row r="56" spans="3:5" ht="15">
      <c r="C56" t="s">
        <v>612</v>
      </c>
      <c r="D56">
        <v>42</v>
      </c>
      <c r="E56" t="s">
        <v>601</v>
      </c>
    </row>
    <row r="57" spans="3:5" ht="15">
      <c r="C57" t="s">
        <v>612</v>
      </c>
      <c r="D57">
        <v>43</v>
      </c>
      <c r="E57" t="s">
        <v>602</v>
      </c>
    </row>
    <row r="58" spans="3:5" ht="15">
      <c r="C58" t="s">
        <v>612</v>
      </c>
      <c r="D58">
        <v>44</v>
      </c>
      <c r="E58" t="s">
        <v>603</v>
      </c>
    </row>
    <row r="59" spans="3:5" ht="15">
      <c r="C59" t="s">
        <v>612</v>
      </c>
      <c r="D59">
        <v>45</v>
      </c>
      <c r="E59" t="s">
        <v>604</v>
      </c>
    </row>
    <row r="60" spans="3:5" ht="15">
      <c r="C60" t="s">
        <v>612</v>
      </c>
      <c r="D60">
        <v>46</v>
      </c>
      <c r="E60" t="s">
        <v>605</v>
      </c>
    </row>
    <row r="61" spans="3:5" ht="15">
      <c r="C61" t="s">
        <v>612</v>
      </c>
      <c r="D61">
        <v>47</v>
      </c>
      <c r="E61" t="s">
        <v>606</v>
      </c>
    </row>
    <row r="62" spans="3:5" ht="15">
      <c r="C62" t="s">
        <v>612</v>
      </c>
      <c r="D62">
        <v>48</v>
      </c>
      <c r="E62" t="s">
        <v>607</v>
      </c>
    </row>
    <row r="63" spans="3:5" ht="15">
      <c r="C63" t="s">
        <v>612</v>
      </c>
      <c r="D63">
        <v>49</v>
      </c>
      <c r="E63" t="s">
        <v>608</v>
      </c>
    </row>
    <row r="64" spans="3:5" ht="15">
      <c r="C64" t="s">
        <v>612</v>
      </c>
      <c r="D64">
        <v>50</v>
      </c>
      <c r="E64" t="s">
        <v>609</v>
      </c>
    </row>
  </sheetData>
  <dataValidations count="1">
    <dataValidation type="list" allowBlank="1" showInputMessage="1" showErrorMessage="1" sqref="P3">
      <formula1>_kierunki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Mietek</dc:creator>
  <cp:keywords/>
  <dc:description/>
  <cp:lastModifiedBy>Mietek</cp:lastModifiedBy>
  <dcterms:created xsi:type="dcterms:W3CDTF">2019-12-12T13:56:48Z</dcterms:created>
  <dcterms:modified xsi:type="dcterms:W3CDTF">2021-02-05T09:38:38Z</dcterms:modified>
  <cp:category/>
  <cp:version/>
  <cp:contentType/>
  <cp:contentStatus/>
</cp:coreProperties>
</file>